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ta Points" sheetId="2" state="visible" r:id="rId2"/>
    <sheet name="Quarter-End Checklist" sheetId="3" state="visible" r:id="rId3"/>
    <sheet name="Recurring Questionnaires" sheetId="4" state="visible" r:id="rId4"/>
    <sheet name="Change Log" sheetId="5" state="visible" r:id="rId5"/>
    <sheet name="Summary" sheetId="6" state="visible" r:id="rId6"/>
    <sheet name="Settings" sheetId="7" state="visible" r:id="rId7"/>
  </sheets>
  <definedNames>
    <definedName name="_xlnm._FilterDatabase" localSheetId="1" hidden="1">'Data Points'!$A$1:$AA$151</definedName>
    <definedName name="_xlnm.Print_Titles" localSheetId="1">'Data Points'!$1:$1</definedName>
    <definedName name="_xlnm.Print_Titles" localSheetId="2">'Quarter-End Checklist'!$1:$1</definedName>
    <definedName name="_xlnm._FilterDatabase" localSheetId="3" hidden="1">'Recurring Questionnaires'!$A$1:$N$101</definedName>
    <definedName name="_xlnm.Print_Titles" localSheetId="3">'Recurring Questionnaires'!$1:$1</definedName>
    <definedName name="_xlnm._FilterDatabase" localSheetId="4" hidden="1">'Change Log'!$A$1:$K$301</definedName>
    <definedName name="_xlnm.Print_Titles" localSheetId="4">'Change Log'!$1:$1</definedName>
  </definedNames>
  <calcPr calcId="124519" fullCalcOnLoad="1"/>
</workbook>
</file>

<file path=xl/styles.xml><?xml version="1.0" encoding="utf-8"?>
<styleSheet xmlns="http://schemas.openxmlformats.org/spreadsheetml/2006/main">
  <numFmts count="1">
    <numFmt numFmtId="164" formatCode="d mmm yyyy"/>
  </numFmts>
  <fonts count="16">
    <font>
      <name val="Calibri"/>
      <family val="2"/>
      <color theme="1"/>
      <sz val="11"/>
      <scheme val="minor"/>
    </font>
    <font>
      <name val="Arial"/>
      <b val="1"/>
      <color rgb="00FFFFFF"/>
      <sz val="13"/>
    </font>
    <font>
      <name val="Arial"/>
      <color rgb="00575757"/>
      <sz val="10"/>
    </font>
    <font>
      <name val="Arial"/>
      <b val="1"/>
      <color rgb="001A1A1C"/>
      <sz val="10"/>
    </font>
    <font>
      <name val="Arial"/>
      <b val="1"/>
      <color rgb="0013141A"/>
      <sz val="11"/>
    </font>
    <font>
      <name val="Arial"/>
      <b val="1"/>
      <color rgb="00FFFFFF"/>
      <sz val="11"/>
    </font>
    <font>
      <name val="Arial"/>
      <b val="1"/>
      <color rgb="00FFFFFF"/>
      <sz val="10"/>
    </font>
    <font>
      <name val="Arial"/>
      <color rgb="001A1A1C"/>
      <sz val="10"/>
    </font>
    <font>
      <name val="Arial"/>
      <b val="1"/>
      <color rgb="00665C4B"/>
      <sz val="10"/>
    </font>
    <font>
      <name val="Arial"/>
      <b val="1"/>
      <color rgb="002F57AF"/>
      <sz val="10"/>
    </font>
    <font>
      <name val="Arial"/>
      <b val="1"/>
      <color rgb="009A3412"/>
      <sz val="10"/>
    </font>
    <font>
      <name val="Arial"/>
      <b val="1"/>
      <color rgb="00B42318"/>
      <sz val="10"/>
    </font>
    <font>
      <name val="Arial"/>
      <b val="1"/>
      <color rgb="0013141A"/>
      <sz val="20"/>
    </font>
    <font>
      <name val="Arial"/>
      <color rgb="00575757"/>
      <sz val="12"/>
    </font>
    <font>
      <name val="Courier New"/>
      <color rgb="001A1A1C"/>
      <sz val="10"/>
    </font>
    <font>
      <name val="Arial"/>
      <b val="1"/>
      <color rgb="002F57AF"/>
      <sz val="10"/>
      <u val="single"/>
    </font>
  </fonts>
  <fills count="9">
    <fill>
      <patternFill/>
    </fill>
    <fill>
      <patternFill patternType="gray125"/>
    </fill>
    <fill>
      <patternFill patternType="solid">
        <fgColor rgb="0013141A"/>
      </patternFill>
    </fill>
    <fill>
      <patternFill patternType="solid">
        <fgColor rgb="00F5EFE3"/>
      </patternFill>
    </fill>
    <fill>
      <patternFill patternType="solid">
        <fgColor rgb="001C2036"/>
      </patternFill>
    </fill>
    <fill>
      <patternFill patternType="solid">
        <fgColor rgb="002C324D"/>
      </patternFill>
    </fill>
    <fill>
      <patternFill patternType="solid">
        <fgColor rgb="002F57AF"/>
      </patternFill>
    </fill>
    <fill>
      <patternFill patternType="solid">
        <fgColor rgb="00665C4B"/>
      </patternFill>
    </fill>
    <fill>
      <patternFill patternType="solid">
        <fgColor rgb="00F0F0F0"/>
      </patternFill>
    </fill>
  </fills>
  <borders count="2">
    <border>
      <left/>
      <right/>
      <top/>
      <bottom/>
      <diagonal/>
    </border>
    <border>
      <left style="thin">
        <color rgb="00E0E0E0"/>
      </left>
      <right style="thin">
        <color rgb="00E0E0E0"/>
      </right>
      <top style="thin">
        <color rgb="00E0E0E0"/>
      </top>
      <bottom style="thin">
        <color rgb="00E0E0E0"/>
      </bottom>
    </border>
  </borders>
  <cellStyleXfs count="1">
    <xf numFmtId="0" fontId="0" fillId="0" borderId="0"/>
  </cellStyleXfs>
  <cellXfs count="41">
    <xf numFmtId="0" fontId="0" fillId="0" borderId="0" pivotButton="0" quotePrefix="0" xfId="0"/>
    <xf numFmtId="0" fontId="12" fillId="0" borderId="0" applyAlignment="1" pivotButton="0" quotePrefix="0" xfId="0">
      <alignment vertical="bottom"/>
    </xf>
    <xf numFmtId="0" fontId="13" fillId="0" borderId="0" applyAlignment="1" pivotButton="0" quotePrefix="0" xfId="0">
      <alignment vertical="top" wrapText="1"/>
    </xf>
    <xf numFmtId="0" fontId="5" fillId="4" borderId="0" applyAlignment="1" pivotButton="0" quotePrefix="0" xfId="0">
      <alignment vertical="center" indent="1"/>
    </xf>
    <xf numFmtId="0" fontId="7" fillId="0" borderId="0" applyAlignment="1" pivotButton="0" quotePrefix="0" xfId="0">
      <alignment vertical="top" wrapText="1"/>
    </xf>
    <xf numFmtId="0" fontId="7" fillId="0" borderId="0" applyAlignment="1" pivotButton="0" quotePrefix="0" xfId="0">
      <alignment vertical="top" wrapText="1" indent="1"/>
    </xf>
    <xf numFmtId="0" fontId="14" fillId="8" borderId="1" applyAlignment="1" pivotButton="0" quotePrefix="0" xfId="0">
      <alignment vertical="top" wrapText="1" indent="1"/>
    </xf>
    <xf numFmtId="0" fontId="15" fillId="0" borderId="0" pivotButton="0" quotePrefix="0" xfId="0"/>
    <xf numFmtId="0" fontId="6" fillId="5" borderId="1" applyAlignment="1" pivotButton="0" quotePrefix="0" xfId="0">
      <alignment vertical="center" wrapText="1"/>
    </xf>
    <xf numFmtId="0" fontId="6" fillId="6" borderId="1" applyAlignment="1" pivotButton="0" quotePrefix="0" xfId="0">
      <alignment vertical="center" wrapText="1"/>
    </xf>
    <xf numFmtId="0" fontId="6" fillId="7" borderId="1" applyAlignment="1" pivotButton="0" quotePrefix="0" xfId="0">
      <alignment vertical="center" wrapText="1"/>
    </xf>
    <xf numFmtId="0" fontId="2"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horizontal="center" vertical="top" wrapText="1"/>
    </xf>
    <xf numFmtId="0" fontId="7" fillId="0" borderId="1" applyAlignment="1" pivotButton="0" quotePrefix="0" xfId="0">
      <alignment vertical="top" wrapText="1"/>
    </xf>
    <xf numFmtId="164" fontId="7" fillId="0" borderId="1" applyAlignment="1" pivotButton="0" quotePrefix="0" xfId="0">
      <alignment vertical="top" wrapText="1"/>
    </xf>
    <xf numFmtId="164" fontId="7" fillId="8" borderId="1" applyAlignment="1" pivotButton="0" quotePrefix="0" xfId="0">
      <alignment vertical="top" wrapText="1"/>
    </xf>
    <xf numFmtId="0" fontId="3" fillId="8" borderId="1" applyAlignment="1" pivotButton="0" quotePrefix="0" xfId="0">
      <alignment vertical="top" wrapText="1"/>
    </xf>
    <xf numFmtId="0" fontId="7" fillId="8" borderId="1" applyAlignment="1" pivotButton="0" quotePrefix="0" xfId="0">
      <alignment horizontal="center" vertical="top" wrapText="1"/>
    </xf>
    <xf numFmtId="1" fontId="7" fillId="8" borderId="1" applyAlignment="1" pivotButton="0" quotePrefix="0" xfId="0">
      <alignment horizontal="center" vertical="top" wrapText="1"/>
    </xf>
    <xf numFmtId="0" fontId="1" fillId="2" borderId="0" applyAlignment="1" pivotButton="0" quotePrefix="0" xfId="0">
      <alignment vertical="center" indent="1"/>
    </xf>
    <xf numFmtId="0" fontId="0" fillId="2" borderId="0" pivotButton="0" quotePrefix="0" xfId="0"/>
    <xf numFmtId="0" fontId="2" fillId="0" borderId="0" pivotButton="0" quotePrefix="0" xfId="0"/>
    <xf numFmtId="0" fontId="0" fillId="4" borderId="0" pivotButton="0" quotePrefix="0" xfId="0"/>
    <xf numFmtId="0" fontId="3" fillId="0" borderId="0" pivotButton="0" quotePrefix="0" xfId="0"/>
    <xf numFmtId="164" fontId="4" fillId="0" borderId="0" pivotButton="0" quotePrefix="0" xfId="0"/>
    <xf numFmtId="0" fontId="4" fillId="0" borderId="0" pivotButton="0" quotePrefix="0" xfId="0"/>
    <xf numFmtId="0" fontId="8" fillId="0" borderId="1" pivotButton="0" quotePrefix="0" xfId="0"/>
    <xf numFmtId="0" fontId="7" fillId="0" borderId="1" pivotButton="0" quotePrefix="0" xfId="0"/>
    <xf numFmtId="9" fontId="7" fillId="0" borderId="1" pivotButton="0" quotePrefix="0" xfId="0"/>
    <xf numFmtId="0" fontId="9" fillId="0" borderId="1" pivotButton="0" quotePrefix="0" xfId="0"/>
    <xf numFmtId="0" fontId="10" fillId="0" borderId="1" pivotButton="0" quotePrefix="0" xfId="0"/>
    <xf numFmtId="0" fontId="11" fillId="0" borderId="1" pivotButton="0" quotePrefix="0" xfId="0"/>
    <xf numFmtId="0" fontId="3" fillId="0" borderId="1" pivotButton="0" quotePrefix="0" xfId="0"/>
    <xf numFmtId="0" fontId="4" fillId="0" borderId="1" pivotButton="0" quotePrefix="0" xfId="0"/>
    <xf numFmtId="9" fontId="4" fillId="0" borderId="1" pivotButton="0" quotePrefix="0" xfId="0"/>
    <xf numFmtId="164" fontId="4" fillId="3" borderId="1" pivotButton="0" quotePrefix="0" xfId="0"/>
    <xf numFmtId="0" fontId="2" fillId="0" borderId="0" applyAlignment="1" pivotButton="0" quotePrefix="0" xfId="0">
      <alignment vertical="top" wrapText="1"/>
    </xf>
    <xf numFmtId="0" fontId="0" fillId="0" borderId="1" pivotButton="0" quotePrefix="0" xfId="0"/>
    <xf numFmtId="0" fontId="2" fillId="0" borderId="1" pivotButton="0" quotePrefix="0" xfId="0"/>
    <xf numFmtId="0" fontId="7" fillId="0" borderId="1" applyAlignment="1" pivotButton="0" quotePrefix="0" xfId="0">
      <alignment horizontal="left" vertical="top"/>
    </xf>
  </cellXfs>
  <cellStyles count="1">
    <cellStyle name="Normal" xfId="0" builtinId="0" hidden="0"/>
  </cellStyles>
  <dxfs count="5">
    <dxf>
      <font>
        <name val="Arial"/>
        <b val="1"/>
        <color rgb="00665C4B"/>
      </font>
      <fill>
        <patternFill patternType="solid">
          <fgColor rgb="00F5EFE3"/>
        </patternFill>
      </fill>
    </dxf>
    <dxf>
      <font>
        <name val="Arial"/>
        <b val="1"/>
        <color rgb="002F57AF"/>
      </font>
      <fill>
        <patternFill patternType="solid">
          <fgColor rgb="00E6EEFF"/>
        </patternFill>
      </fill>
    </dxf>
    <dxf>
      <font>
        <name val="Arial"/>
        <b val="1"/>
        <color rgb="009A3412"/>
      </font>
      <fill>
        <patternFill patternType="solid">
          <fgColor rgb="00FFEDD5"/>
        </patternFill>
      </fill>
    </dxf>
    <dxf>
      <font>
        <name val="Arial"/>
        <b val="1"/>
        <color rgb="00B42318"/>
      </font>
      <fill>
        <patternFill patternType="solid">
          <fgColor rgb="00FDECEC"/>
        </patternFill>
      </fill>
    </dxf>
    <dxf>
      <font>
        <name val="Arial"/>
        <color rgb="00665C4B"/>
      </font>
      <fill>
        <patternFill patternType="solid">
          <fgColor rgb="00F5EF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utorfp.ai/ddq-response-software" TargetMode="External" Id="rId1" /></Relationships>
</file>

<file path=xl/worksheets/sheet1.xml><?xml version="1.0" encoding="utf-8"?>
<worksheet xmlns="http://schemas.openxmlformats.org/spreadsheetml/2006/main">
  <sheetPr>
    <tabColor rgb="001C2036"/>
    <outlinePr summaryBelow="1" summaryRight="1"/>
    <pageSetUpPr fitToPage="1"/>
  </sheetPr>
  <dimension ref="B1:B48"/>
  <sheetViews>
    <sheetView showGridLines="0" workbookViewId="0">
      <selection activeCell="A1" sqref="A1"/>
    </sheetView>
  </sheetViews>
  <sheetFormatPr baseColWidth="8" defaultRowHeight="15"/>
  <cols>
    <col width="3" customWidth="1" min="1" max="1"/>
    <col width="112" customWidth="1" min="2" max="2"/>
  </cols>
  <sheetData>
    <row r="1" ht="34" customHeight="1">
      <c r="B1" s="1" t="inlineStr">
        <is>
          <t>Quarter-End Data Refresh Register</t>
        </is>
      </c>
    </row>
    <row r="2" ht="20" customHeight="1">
      <c r="B2" s="2" t="inlineStr">
        <is>
          <t>Keep AUM, headcount, performance and other changing figures current across every DDQ, RFP and consultant database.</t>
        </is>
      </c>
    </row>
    <row r="3" ht="10" customHeight="1"/>
    <row r="4" ht="24" customHeight="1">
      <c r="B4" s="3" t="inlineStr">
        <is>
          <t>WHAT THIS REGISTER IS FOR</t>
        </is>
      </c>
    </row>
    <row r="5" ht="34" customHeight="1">
      <c r="B5" s="4" t="inlineStr">
        <is>
          <t>The same figures appear in your firm DDQ, every fund DDQ, consultant database profiles and your RFP answer library. When a quarter closes, every copy has to change, and a copy that gets missed goes out stale or contradicts another one.</t>
        </is>
      </c>
    </row>
    <row r="6" ht="34" customHeight="1">
      <c r="B6" s="4" t="inlineStr">
        <is>
          <t>This register lists each changing figure once, with who owns it, where it comes from, when it was true and every place it is used. At quarter end you work down one list, and the Status column shows what is still missing, stale or waiting for review.</t>
        </is>
      </c>
    </row>
    <row r="7" ht="10" customHeight="1"/>
    <row r="8" ht="24" customHeight="1">
      <c r="B8" s="3" t="inlineStr">
        <is>
          <t>THE TABS</t>
        </is>
      </c>
    </row>
    <row r="9" ht="20" customHeight="1">
      <c r="B9" s="5" t="inlineStr">
        <is>
          <t>1.  Start here (this tab): how the register works, good practice and an AI prompt for checking drafts.</t>
        </is>
      </c>
    </row>
    <row r="10" ht="34" customHeight="1">
      <c r="B10" s="5" t="inlineStr">
        <is>
          <t>2.  Data Points: one row per changing figure, with 44 starter rows for an asset manager. Enter the current value, its as-of date and when it was last confirmed. The right-hand columns mark every document and database that repeats the figure.</t>
        </is>
      </c>
    </row>
    <row r="11" ht="20" customHeight="1">
      <c r="B11" s="5" t="inlineStr">
        <is>
          <t>3.  Quarter-End Checklist: the steps to run each quarter, from the data request to archiving last quarter's files.</t>
        </is>
      </c>
    </row>
    <row r="12" ht="34" customHeight="1">
      <c r="B12" s="5" t="inlineStr">
        <is>
          <t>4.  Recurring Questionnaires: your standard DDQs, investor refreshes, consultant database updates and annual reviews, with owners and due dates.</t>
        </is>
      </c>
    </row>
    <row r="13" ht="20" customHeight="1">
      <c r="B13" s="5" t="inlineStr">
        <is>
          <t>5.  Change Log: every figure that changed, its old and new value, who approved it and who was told.</t>
        </is>
      </c>
    </row>
    <row r="14" ht="20" customHeight="1">
      <c r="B14" s="5" t="inlineStr">
        <is>
          <t>6.  Summary: counts by status, owner, category and document, plus upcoming deadlines and checklist progress.</t>
        </is>
      </c>
    </row>
    <row r="15" ht="34" customHeight="1">
      <c r="B15" s="5" t="inlineStr">
        <is>
          <t>7.  Settings: the reporting quarter end, owners, refresh cadences and the documents your figures feed. These lists drive the dropdowns.</t>
        </is>
      </c>
    </row>
    <row r="16" ht="10" customHeight="1"/>
    <row r="17" ht="24" customHeight="1">
      <c r="B17" s="3" t="inlineStr">
        <is>
          <t>GETTING STARTED</t>
        </is>
      </c>
    </row>
    <row r="18" ht="34" customHeight="1">
      <c r="B18" s="5" t="inlineStr">
        <is>
          <t>1.  On Settings, check the reporting quarter end. It fills in automatically; type a date over it to fix the quarter you are working on.</t>
        </is>
      </c>
    </row>
    <row r="19" ht="20" customHeight="1">
      <c r="B19" s="5" t="inlineStr">
        <is>
          <t>2.  Replace the example owners with the teams and people at your firm, and rename the documents and databases to match yours.</t>
        </is>
      </c>
    </row>
    <row r="20" ht="34" customHeight="1">
      <c r="B20" s="5" t="inlineStr">
        <is>
          <t>3.  On Data Points, delete the rows you do not need and add any figure your investors or consultants ask for that is missing. Give every figure a level: firm, strategy, fund or vehicle.</t>
        </is>
      </c>
    </row>
    <row r="21" ht="34" customHeight="1">
      <c r="B21" s="5" t="inlineStr">
        <is>
          <t>4.  For each figure, enter the current value, its as-of date and the date it was last confirmed. Blue headings mark the columns you fill in every quarter.</t>
        </is>
      </c>
    </row>
    <row r="22" ht="20" customHeight="1">
      <c r="B22" s="5" t="inlineStr">
        <is>
          <t>5.  In the columns with gold headings, adjust the X marks so each figure points to every document and database that repeats it.</t>
        </is>
      </c>
    </row>
    <row r="23" ht="20" customHeight="1">
      <c r="B23" s="5" t="inlineStr">
        <is>
          <t>6.  Add your recurring questionnaires and their next due dates.</t>
        </is>
      </c>
    </row>
    <row r="24" ht="20" customHeight="1">
      <c r="B24" s="5" t="inlineStr">
        <is>
          <t>7.  Each quarter, work through the Quarter-End Checklist and log every change on the Change Log.</t>
        </is>
      </c>
    </row>
    <row r="25" ht="10" customHeight="1"/>
    <row r="26" ht="24" customHeight="1">
      <c r="B26" s="3" t="inlineStr">
        <is>
          <t>HOW THE STATUS COLUMN WORKS</t>
        </is>
      </c>
    </row>
    <row r="27" ht="20" customHeight="1">
      <c r="B27" s="5" t="inlineStr">
        <is>
          <t>Missing value: no current value has been entered yet.</t>
        </is>
      </c>
    </row>
    <row r="28" ht="20" customHeight="1">
      <c r="B28" s="5" t="inlineStr">
        <is>
          <t>No as-of date: a value is entered but nobody has recorded when it was true.</t>
        </is>
      </c>
    </row>
    <row r="29" ht="34" customHeight="1">
      <c r="B29" s="5" t="inlineStr">
        <is>
          <t>Stale: the as-of date is older than the refresh cadence allows, counted back from the reporting quarter end. A quarterly figure must carry the latest quarter-end date; an annual figure can be up to 12 months old.</t>
        </is>
      </c>
    </row>
    <row r="30" ht="20" customHeight="1">
      <c r="B30" s="5" t="inlineStr">
        <is>
          <t>Review due: the figure has never been confirmed, or its next review date (last confirmed plus the cadence) has passed.</t>
        </is>
      </c>
    </row>
    <row r="31" ht="20" customHeight="1">
      <c r="B31" s="5" t="inlineStr">
        <is>
          <t>Current: a value and as-of date are in range and no review is due.</t>
        </is>
      </c>
    </row>
    <row r="32" ht="20" customHeight="1">
      <c r="B32" s="5" t="inlineStr">
        <is>
          <t>Figures with an "On change" cadence are never marked stale, but they come up for confirmation every 3 months.</t>
        </is>
      </c>
    </row>
    <row r="33" ht="10" customHeight="1"/>
    <row r="34" ht="24" customHeight="1">
      <c r="B34" s="3" t="inlineStr">
        <is>
          <t>GOOD PRACTICE</t>
        </is>
      </c>
    </row>
    <row r="35" ht="20" customHeight="1">
      <c r="B35" s="5" t="inlineStr">
        <is>
          <t>Give every figure an as-of date inside the answer itself, so a reader knows when it was true.</t>
        </is>
      </c>
    </row>
    <row r="36" ht="20" customHeight="1">
      <c r="B36" s="5" t="inlineStr">
        <is>
          <t>Keep one approved AUM definition and use it every time an AUM figure appears.</t>
        </is>
      </c>
    </row>
    <row r="37" ht="34" customHeight="1">
      <c r="B37" s="5" t="inlineStr">
        <is>
          <t>Record the level of every figure. A firm-wide number in a fund DDQ, or one vehicle's figure in another vehicle's DDQ, is a common cause of investor follow-up questions.</t>
        </is>
      </c>
    </row>
    <row r="38" ht="34" customHeight="1">
      <c r="B38" s="5" t="inlineStr">
        <is>
          <t>Decide in advance what happens to open projects when a figure changes mid-process: keep the figure the investor has already seen, or update it and explain the change.</t>
        </is>
      </c>
    </row>
    <row r="39" ht="20" customHeight="1">
      <c r="B39" s="5" t="inlineStr">
        <is>
          <t>Send performance, track record, regulatory and litigation answers to their named owners for review every time.</t>
        </is>
      </c>
    </row>
    <row r="40" ht="20" customHeight="1">
      <c r="B40" s="5" t="inlineStr">
        <is>
          <t>Archive superseded versions so drafts and last quarter's files are not reused by mistake.</t>
        </is>
      </c>
    </row>
    <row r="41" ht="10" customHeight="1"/>
    <row r="42" ht="24" customHeight="1">
      <c r="B42" s="3" t="inlineStr">
        <is>
          <t>AI PROMPT: CHECK A DRAFT AGAINST THE REGISTER</t>
        </is>
      </c>
    </row>
    <row r="43" ht="34" customHeight="1">
      <c r="B43" s="4" t="inlineStr">
        <is>
          <t>Paste this into your AI assistant with two attachments: the draft, and this register saved as a file (or the Data Points tab copied as a table). Replace the text in square brackets.</t>
        </is>
      </c>
    </row>
    <row r="44" ht="332" customHeight="1">
      <c r="B44" s="6" t="inlineStr">
        <is>
          <t>You are checking a draft investor questionnaire for out-of-date or inconsistent figures before it goes for review.
Inputs:
1. The draft questionnaire (a DDQ, an RFP or a consultant database export).
2. A register of approved figures with these columns: data point, level (firm, strategy, fund or vehicle), current value, as-of date, and footnote or disclaimer.
This draft is for: [fund, strategy or vehicle name]
Reporting quarter end: [date]
For every number, date, name or count in the draft that matches a data point in the register:
1. Quote the text from the draft and give its question number.
2. Give the register value and its as-of date.
3. Mark the result as one of: Match, Mismatch, Stale (the draft's as-of date is earlier than the register's), Wrong level (a figure for another fund, another vehicle or the whole firm used where this one's figure belongs), or Missing footnote.
Then list any figures in the draft that are not in the register, so an owner can confirm them.
Return a table with the columns: Question, Draft text, Register value, As-of date, Result, Action needed.
Do not rewrite the draft and do not invent values. If you cannot match a figure with confidence, mark it "Needs a person to check".</t>
        </is>
      </c>
    </row>
    <row r="45" ht="10" customHeight="1"/>
    <row r="46" ht="24" customHeight="1">
      <c r="B46" s="3" t="inlineStr">
        <is>
          <t>ABOUT AUTORFP.AI</t>
        </is>
      </c>
    </row>
    <row r="47" ht="62" customHeight="1">
      <c r="B47" s="4" t="inlineStr">
        <is>
          <t>AutoRFP.ai is the accuracy-first, AI-native platform for RFPs, security questionnaires, and DDQs: every answer is written from content your team has approved, and shows the sources behind it. Asset managers use it for institutional RFPs, DDQs and consultant questionnaires. A figure kept as a reusable snippet can update the library entries and open answers linked to it, while answers you have already approved keep their wording.</t>
        </is>
      </c>
    </row>
    <row r="48" ht="18" customHeight="1">
      <c r="B48" s="7" t="inlineStr">
        <is>
          <t>See how AutoRFP.ai handles DDQs: https://autorfp.ai/ddq-response-software</t>
        </is>
      </c>
    </row>
  </sheetData>
  <hyperlinks>
    <hyperlink xmlns:r="http://schemas.openxmlformats.org/officeDocument/2006/relationships" ref="B48" r:id="rId1"/>
  </hyperlinks>
  <printOptions gridLines="0"/>
  <pageMargins left="0.75" right="0.75" top="1" bottom="1" header="0.5" footer="0.5"/>
  <pageSetup orientation="portrait" fitToHeight="0" fitToWidth="1"/>
</worksheet>
</file>

<file path=xl/worksheets/sheet2.xml><?xml version="1.0" encoding="utf-8"?>
<worksheet xmlns="http://schemas.openxmlformats.org/spreadsheetml/2006/main">
  <sheetPr>
    <tabColor rgb="004781FF"/>
    <outlinePr summaryBelow="1" summaryRight="1"/>
    <pageSetUpPr fitToPage="1"/>
  </sheetPr>
  <dimension ref="A1:AA15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32" customWidth="1" min="2" max="2"/>
    <col width="44" customWidth="1" min="3" max="3"/>
    <col width="10" customWidth="1" min="4" max="4"/>
    <col width="18" customWidth="1" min="5" max="5"/>
    <col width="12" customWidth="1" min="6" max="6"/>
    <col width="36" customWidth="1" min="7" max="7"/>
    <col width="22" customWidth="1" min="8" max="8"/>
    <col width="18" customWidth="1" min="9" max="9"/>
    <col width="18" customWidth="1" min="10" max="10"/>
    <col width="13" customWidth="1" min="11" max="11"/>
    <col width="26" customWidth="1" min="12" max="12"/>
    <col width="13" customWidth="1" min="13" max="13"/>
    <col width="13" customWidth="1" min="14" max="14"/>
    <col width="14" customWidth="1" min="15" max="15"/>
    <col width="26"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0" customWidth="1" min="27" max="27"/>
  </cols>
  <sheetData>
    <row r="1" ht="44" customHeight="1">
      <c r="A1" s="8" t="inlineStr">
        <is>
          <t>Category</t>
        </is>
      </c>
      <c r="B1" s="8" t="inlineStr">
        <is>
          <t>Data point</t>
        </is>
      </c>
      <c r="C1" s="8" t="inlineStr">
        <is>
          <t>How it is usually asked</t>
        </is>
      </c>
      <c r="D1" s="8" t="inlineStr">
        <is>
          <t>Level</t>
        </is>
      </c>
      <c r="E1" s="9" t="inlineStr">
        <is>
          <t>Current value</t>
        </is>
      </c>
      <c r="F1" s="9" t="inlineStr">
        <is>
          <t>As-of date</t>
        </is>
      </c>
      <c r="G1" s="8" t="inlineStr">
        <is>
          <t>Definition, basis or units</t>
        </is>
      </c>
      <c r="H1" s="8" t="inlineStr">
        <is>
          <t>Source of truth</t>
        </is>
      </c>
      <c r="I1" s="8" t="inlineStr">
        <is>
          <t>Owner</t>
        </is>
      </c>
      <c r="J1" s="8" t="inlineStr">
        <is>
          <t>Approver</t>
        </is>
      </c>
      <c r="K1" s="8" t="inlineStr">
        <is>
          <t>Refresh cadence</t>
        </is>
      </c>
      <c r="L1" s="8" t="inlineStr">
        <is>
          <t>Footnote or disclaimer</t>
        </is>
      </c>
      <c r="M1" s="9" t="inlineStr">
        <is>
          <t>Last confirmed</t>
        </is>
      </c>
      <c r="N1" s="8" t="inlineStr">
        <is>
          <t>Next review</t>
        </is>
      </c>
      <c r="O1" s="8" t="inlineStr">
        <is>
          <t>Status</t>
        </is>
      </c>
      <c r="P1" s="8" t="inlineStr">
        <is>
          <t>Notes</t>
        </is>
      </c>
      <c r="Q1" s="10" t="str">
        <f>IF('Settings'!$A$48="","",'Settings'!$A$48)</f>
        <v>Firm standard DDQ</v>
      </c>
      <c r="R1" s="10" t="str">
        <f>IF('Settings'!$A$49="","",'Settings'!$A$49)</f>
        <v>Fund and strategy DDQs</v>
      </c>
      <c r="S1" s="10" t="str">
        <f>IF('Settings'!$A$50="","",'Settings'!$A$50)</f>
        <v>RFP answer library</v>
      </c>
      <c r="T1" s="10" t="str">
        <f>IF('Settings'!$A$51="","",'Settings'!$A$51)</f>
        <v>Consultant databases</v>
      </c>
      <c r="U1" s="10" t="str">
        <f>IF('Settings'!$A$52="","",'Settings'!$A$52)</f>
        <v>ESG questionnaires</v>
      </c>
      <c r="V1" s="10" t="str">
        <f>IF('Settings'!$A$53="","",'Settings'!$A$53)</f>
        <v>Operational due diligence</v>
      </c>
      <c r="W1" s="10" t="str">
        <f>IF('Settings'!$A$54="","",'Settings'!$A$54)</f>
        <v>Pitch books and factsheets</v>
      </c>
      <c r="X1" s="10" t="str">
        <f>IF('Settings'!$A$55="","",'Settings'!$A$55)</f>
        <v>Investor reports and website</v>
      </c>
      <c r="Y1" s="10" t="str">
        <f>IF('Settings'!$A$56="","",'Settings'!$A$56)</f>
        <v/>
      </c>
      <c r="Z1" s="10" t="str">
        <f>IF('Settings'!$A$57="","",'Settings'!$A$57)</f>
        <v/>
      </c>
      <c r="AA1" s="10" t="inlineStr">
        <is>
          <t>Places used</t>
        </is>
      </c>
    </row>
    <row r="2" ht="47" customHeight="1">
      <c r="A2" s="11" t="inlineStr">
        <is>
          <t>Firm and ownership</t>
        </is>
      </c>
      <c r="B2" s="12" t="inlineStr">
        <is>
          <t>Legal names of the firm, adviser and fund entities</t>
        </is>
      </c>
      <c r="C2" s="11" t="inlineStr">
        <is>
          <t>Provide the legal name and regulatory status of the investment manager.</t>
        </is>
      </c>
      <c r="D2" s="13" t="inlineStr">
        <is>
          <t>Firm</t>
        </is>
      </c>
      <c r="E2" s="14" t="n"/>
      <c r="F2" s="15" t="n"/>
      <c r="G2" s="11" t="inlineStr">
        <is>
          <t>Name the entity that is party to the investor's agreement, which is often not the parent group.</t>
        </is>
      </c>
      <c r="H2" s="14" t="inlineStr">
        <is>
          <t>Legal entity register</t>
        </is>
      </c>
      <c r="I2" s="14" t="inlineStr">
        <is>
          <t>Compliance</t>
        </is>
      </c>
      <c r="J2" s="14" t="inlineStr">
        <is>
          <t>Legal</t>
        </is>
      </c>
      <c r="K2" s="13" t="inlineStr">
        <is>
          <t>On change</t>
        </is>
      </c>
      <c r="L2" s="14" t="n"/>
      <c r="M2" s="15" t="n"/>
      <c r="N2" s="16" t="str">
        <f>IF(OR($B2="",$M2=""),"",IFERROR(EDATE($M2,VLOOKUP($K2,'Settings'!$A$32:$B$36,2,FALSE)),""))</f>
        <v/>
      </c>
      <c r="O2" s="17" t="str">
        <f>IF($B2="","",IF($E2="","Missing value",IF(AND($K2&lt;&gt;"On change",$F2=""),"No as-of date",IF(AND($K2&lt;&gt;"On change",IFERROR($F2&lt;=EDATE('Settings'!$B$4,-VLOOKUP($K2,'Settings'!$A$32:$B$36,2,FALSE)),FALSE)),"Stale",IF(OR($M2="",AND(ISNUMBER($N2),$N2&lt;=TODAY())),"Review due","Current")))))</f>
        <v>Missing value</v>
      </c>
      <c r="P2" s="14" t="n"/>
      <c r="Q2" s="13" t="inlineStr">
        <is>
          <t>X</t>
        </is>
      </c>
      <c r="R2" s="13" t="inlineStr">
        <is>
          <t>X</t>
        </is>
      </c>
      <c r="S2" s="13" t="inlineStr">
        <is>
          <t>X</t>
        </is>
      </c>
      <c r="T2" s="13" t="inlineStr">
        <is>
          <t>X</t>
        </is>
      </c>
      <c r="U2" s="13" t="n"/>
      <c r="V2" s="13" t="inlineStr">
        <is>
          <t>X</t>
        </is>
      </c>
      <c r="W2" s="13" t="n"/>
      <c r="X2" s="13" t="n"/>
      <c r="Y2" s="13" t="n"/>
      <c r="Z2" s="13" t="n"/>
      <c r="AA2" s="18">
        <f>IF($B2="","",COUNTIF($Q2:$Z2,"X"))</f>
        <v>5</v>
      </c>
    </row>
    <row r="3" ht="34" customHeight="1">
      <c r="A3" s="11" t="inlineStr">
        <is>
          <t>Firm and ownership</t>
        </is>
      </c>
      <c r="B3" s="12" t="inlineStr">
        <is>
          <t>Ownership structure</t>
        </is>
      </c>
      <c r="C3" s="11" t="inlineStr">
        <is>
          <t>Describe the ownership of the firm and any recent changes in ownership.</t>
        </is>
      </c>
      <c r="D3" s="13" t="inlineStr">
        <is>
          <t>Firm</t>
        </is>
      </c>
      <c r="E3" s="14" t="n"/>
      <c r="F3" s="15" t="n"/>
      <c r="G3" s="11" t="inlineStr">
        <is>
          <t>Percentage held by each owner group.</t>
        </is>
      </c>
      <c r="H3" s="14" t="inlineStr">
        <is>
          <t>Legal and finance</t>
        </is>
      </c>
      <c r="I3" s="14" t="inlineStr">
        <is>
          <t>Legal</t>
        </is>
      </c>
      <c r="J3" s="14" t="inlineStr">
        <is>
          <t>Compliance</t>
        </is>
      </c>
      <c r="K3" s="13" t="inlineStr">
        <is>
          <t>On change</t>
        </is>
      </c>
      <c r="L3" s="14" t="n"/>
      <c r="M3" s="15" t="n"/>
      <c r="N3" s="16" t="str">
        <f>IF(OR($B3="",$M3=""),"",IFERROR(EDATE($M3,VLOOKUP($K3,'Settings'!$A$32:$B$36,2,FALSE)),""))</f>
        <v/>
      </c>
      <c r="O3" s="17" t="str">
        <f>IF($B3="","",IF($E3="","Missing value",IF(AND($K3&lt;&gt;"On change",$F3=""),"No as-of date",IF(AND($K3&lt;&gt;"On change",IFERROR($F3&lt;=EDATE('Settings'!$B$4,-VLOOKUP($K3,'Settings'!$A$32:$B$36,2,FALSE)),FALSE)),"Stale",IF(OR($M3="",AND(ISNUMBER($N3),$N3&lt;=TODAY())),"Review due","Current")))))</f>
        <v>Missing value</v>
      </c>
      <c r="P3" s="14" t="n"/>
      <c r="Q3" s="13" t="inlineStr">
        <is>
          <t>X</t>
        </is>
      </c>
      <c r="R3" s="13" t="inlineStr">
        <is>
          <t>X</t>
        </is>
      </c>
      <c r="S3" s="13" t="inlineStr">
        <is>
          <t>X</t>
        </is>
      </c>
      <c r="T3" s="13" t="inlineStr">
        <is>
          <t>X</t>
        </is>
      </c>
      <c r="U3" s="13" t="n"/>
      <c r="V3" s="13" t="inlineStr">
        <is>
          <t>X</t>
        </is>
      </c>
      <c r="W3" s="13" t="n"/>
      <c r="X3" s="13" t="n"/>
      <c r="Y3" s="13" t="n"/>
      <c r="Z3" s="13" t="n"/>
      <c r="AA3" s="18">
        <f>IF($B3="","",COUNTIF($Q3:$Z3,"X"))</f>
        <v>5</v>
      </c>
    </row>
    <row r="4" ht="21" customHeight="1">
      <c r="A4" s="11" t="inlineStr">
        <is>
          <t>Firm and ownership</t>
        </is>
      </c>
      <c r="B4" s="12" t="inlineStr">
        <is>
          <t>Office locations</t>
        </is>
      </c>
      <c r="C4" s="11" t="inlineStr">
        <is>
          <t>List your offices and the functions based in each.</t>
        </is>
      </c>
      <c r="D4" s="13" t="inlineStr">
        <is>
          <t>Firm</t>
        </is>
      </c>
      <c r="E4" s="14" t="n"/>
      <c r="F4" s="15" t="n"/>
      <c r="G4" s="11" t="n"/>
      <c r="H4" s="14" t="inlineStr">
        <is>
          <t>Operations</t>
        </is>
      </c>
      <c r="I4" s="14" t="inlineStr">
        <is>
          <t>Operations</t>
        </is>
      </c>
      <c r="J4" s="14" t="inlineStr">
        <is>
          <t>Investor relations</t>
        </is>
      </c>
      <c r="K4" s="13" t="inlineStr">
        <is>
          <t>On change</t>
        </is>
      </c>
      <c r="L4" s="14" t="n"/>
      <c r="M4" s="15" t="n"/>
      <c r="N4" s="16" t="str">
        <f>IF(OR($B4="",$M4=""),"",IFERROR(EDATE($M4,VLOOKUP($K4,'Settings'!$A$32:$B$36,2,FALSE)),""))</f>
        <v/>
      </c>
      <c r="O4" s="17" t="str">
        <f>IF($B4="","",IF($E4="","Missing value",IF(AND($K4&lt;&gt;"On change",$F4=""),"No as-of date",IF(AND($K4&lt;&gt;"On change",IFERROR($F4&lt;=EDATE('Settings'!$B$4,-VLOOKUP($K4,'Settings'!$A$32:$B$36,2,FALSE)),FALSE)),"Stale",IF(OR($M4="",AND(ISNUMBER($N4),$N4&lt;=TODAY())),"Review due","Current")))))</f>
        <v>Missing value</v>
      </c>
      <c r="P4" s="14" t="n"/>
      <c r="Q4" s="13" t="inlineStr">
        <is>
          <t>X</t>
        </is>
      </c>
      <c r="R4" s="13" t="n"/>
      <c r="S4" s="13" t="inlineStr">
        <is>
          <t>X</t>
        </is>
      </c>
      <c r="T4" s="13" t="inlineStr">
        <is>
          <t>X</t>
        </is>
      </c>
      <c r="U4" s="13" t="n"/>
      <c r="V4" s="13" t="n"/>
      <c r="W4" s="13" t="inlineStr">
        <is>
          <t>X</t>
        </is>
      </c>
      <c r="X4" s="13" t="inlineStr">
        <is>
          <t>X</t>
        </is>
      </c>
      <c r="Y4" s="13" t="n"/>
      <c r="Z4" s="13" t="n"/>
      <c r="AA4" s="18">
        <f>IF($B4="","",COUNTIF($Q4:$Z4,"X"))</f>
        <v>5</v>
      </c>
    </row>
    <row r="5" ht="47" customHeight="1">
      <c r="A5" s="11" t="inlineStr">
        <is>
          <t>Assets under management</t>
        </is>
      </c>
      <c r="B5" s="12" t="inlineStr">
        <is>
          <t>Total firm AUM</t>
        </is>
      </c>
      <c r="C5" s="11" t="inlineStr">
        <is>
          <t>What is your total AUM as of the latest quarter end?</t>
        </is>
      </c>
      <c r="D5" s="13" t="inlineStr">
        <is>
          <t>Firm</t>
        </is>
      </c>
      <c r="E5" s="14" t="n"/>
      <c r="F5" s="15" t="n"/>
      <c r="G5" s="11" t="inlineStr">
        <is>
          <t>Currency, plus your firm AUM definition (for example, whether committed capital or leverage is included).</t>
        </is>
      </c>
      <c r="H5" s="14" t="inlineStr">
        <is>
          <t>Finance AUM report</t>
        </is>
      </c>
      <c r="I5" s="14" t="inlineStr">
        <is>
          <t>Finance</t>
        </is>
      </c>
      <c r="J5" s="14" t="inlineStr">
        <is>
          <t>Compliance</t>
        </is>
      </c>
      <c r="K5" s="13" t="inlineStr">
        <is>
          <t>Quarterly</t>
        </is>
      </c>
      <c r="L5" s="14" t="inlineStr">
        <is>
          <t>Firm AUM definition</t>
        </is>
      </c>
      <c r="M5" s="15" t="n"/>
      <c r="N5" s="16" t="str">
        <f>IF(OR($B5="",$M5=""),"",IFERROR(EDATE($M5,VLOOKUP($K5,'Settings'!$A$32:$B$36,2,FALSE)),""))</f>
        <v/>
      </c>
      <c r="O5" s="17" t="str">
        <f>IF($B5="","",IF($E5="","Missing value",IF(AND($K5&lt;&gt;"On change",$F5=""),"No as-of date",IF(AND($K5&lt;&gt;"On change",IFERROR($F5&lt;=EDATE('Settings'!$B$4,-VLOOKUP($K5,'Settings'!$A$32:$B$36,2,FALSE)),FALSE)),"Stale",IF(OR($M5="",AND(ISNUMBER($N5),$N5&lt;=TODAY())),"Review due","Current")))))</f>
        <v>Missing value</v>
      </c>
      <c r="P5" s="14" t="n"/>
      <c r="Q5" s="13" t="inlineStr">
        <is>
          <t>X</t>
        </is>
      </c>
      <c r="R5" s="13" t="inlineStr">
        <is>
          <t>X</t>
        </is>
      </c>
      <c r="S5" s="13" t="inlineStr">
        <is>
          <t>X</t>
        </is>
      </c>
      <c r="T5" s="13" t="inlineStr">
        <is>
          <t>X</t>
        </is>
      </c>
      <c r="U5" s="13" t="inlineStr">
        <is>
          <t>X</t>
        </is>
      </c>
      <c r="V5" s="13" t="n"/>
      <c r="W5" s="13" t="inlineStr">
        <is>
          <t>X</t>
        </is>
      </c>
      <c r="X5" s="13" t="inlineStr">
        <is>
          <t>X</t>
        </is>
      </c>
      <c r="Y5" s="13" t="n"/>
      <c r="Z5" s="13" t="n"/>
      <c r="AA5" s="18">
        <f>IF($B5="","",COUNTIF($Q5:$Z5,"X"))</f>
        <v>7</v>
      </c>
    </row>
    <row r="6" ht="34" customHeight="1">
      <c r="A6" s="11" t="inlineStr">
        <is>
          <t>Assets under management</t>
        </is>
      </c>
      <c r="B6" s="12" t="inlineStr">
        <is>
          <t>AUM by asset class and strategy</t>
        </is>
      </c>
      <c r="C6" s="11" t="inlineStr">
        <is>
          <t>Break down your AUM by asset class and by strategy.</t>
        </is>
      </c>
      <c r="D6" s="13" t="inlineStr">
        <is>
          <t>Strategy</t>
        </is>
      </c>
      <c r="E6" s="14" t="n"/>
      <c r="F6" s="15" t="n"/>
      <c r="G6" s="11" t="inlineStr">
        <is>
          <t>Same definition and currency as total AUM. The breakdown should add up to the total.</t>
        </is>
      </c>
      <c r="H6" s="14" t="inlineStr">
        <is>
          <t>Finance AUM report</t>
        </is>
      </c>
      <c r="I6" s="14" t="inlineStr">
        <is>
          <t>Finance</t>
        </is>
      </c>
      <c r="J6" s="14" t="inlineStr">
        <is>
          <t>Compliance</t>
        </is>
      </c>
      <c r="K6" s="13" t="inlineStr">
        <is>
          <t>Quarterly</t>
        </is>
      </c>
      <c r="L6" s="14" t="inlineStr">
        <is>
          <t>Firm AUM definition</t>
        </is>
      </c>
      <c r="M6" s="15" t="n"/>
      <c r="N6" s="16" t="str">
        <f>IF(OR($B6="",$M6=""),"",IFERROR(EDATE($M6,VLOOKUP($K6,'Settings'!$A$32:$B$36,2,FALSE)),""))</f>
        <v/>
      </c>
      <c r="O6" s="17" t="str">
        <f>IF($B6="","",IF($E6="","Missing value",IF(AND($K6&lt;&gt;"On change",$F6=""),"No as-of date",IF(AND($K6&lt;&gt;"On change",IFERROR($F6&lt;=EDATE('Settings'!$B$4,-VLOOKUP($K6,'Settings'!$A$32:$B$36,2,FALSE)),FALSE)),"Stale",IF(OR($M6="",AND(ISNUMBER($N6),$N6&lt;=TODAY())),"Review due","Current")))))</f>
        <v>Missing value</v>
      </c>
      <c r="P6" s="14" t="n"/>
      <c r="Q6" s="13" t="inlineStr">
        <is>
          <t>X</t>
        </is>
      </c>
      <c r="R6" s="13" t="inlineStr">
        <is>
          <t>X</t>
        </is>
      </c>
      <c r="S6" s="13" t="inlineStr">
        <is>
          <t>X</t>
        </is>
      </c>
      <c r="T6" s="13" t="inlineStr">
        <is>
          <t>X</t>
        </is>
      </c>
      <c r="U6" s="13" t="n"/>
      <c r="V6" s="13" t="n"/>
      <c r="W6" s="13" t="inlineStr">
        <is>
          <t>X</t>
        </is>
      </c>
      <c r="X6" s="13" t="n"/>
      <c r="Y6" s="13" t="n"/>
      <c r="Z6" s="13" t="n"/>
      <c r="AA6" s="18">
        <f>IF($B6="","",COUNTIF($Q6:$Z6,"X"))</f>
        <v>5</v>
      </c>
    </row>
    <row r="7" ht="34" customHeight="1">
      <c r="A7" s="11" t="inlineStr">
        <is>
          <t>Assets under management</t>
        </is>
      </c>
      <c r="B7" s="12" t="inlineStr">
        <is>
          <t>AUM by client type</t>
        </is>
      </c>
      <c r="C7" s="11" t="inlineStr">
        <is>
          <t>Break down your AUM by client type (for example pension, insurance, sovereign, endowment, wealth).</t>
        </is>
      </c>
      <c r="D7" s="13" t="inlineStr">
        <is>
          <t>Firm</t>
        </is>
      </c>
      <c r="E7" s="14" t="n"/>
      <c r="F7" s="15" t="n"/>
      <c r="G7" s="11" t="inlineStr">
        <is>
          <t>Use the same client-type categories in every document.</t>
        </is>
      </c>
      <c r="H7" s="14" t="inlineStr">
        <is>
          <t>Finance and CRM</t>
        </is>
      </c>
      <c r="I7" s="14" t="inlineStr">
        <is>
          <t>Finance</t>
        </is>
      </c>
      <c r="J7" s="14" t="inlineStr">
        <is>
          <t>Compliance</t>
        </is>
      </c>
      <c r="K7" s="13" t="inlineStr">
        <is>
          <t>Quarterly</t>
        </is>
      </c>
      <c r="L7" s="14" t="inlineStr">
        <is>
          <t>Firm AUM definition</t>
        </is>
      </c>
      <c r="M7" s="15" t="n"/>
      <c r="N7" s="16" t="str">
        <f>IF(OR($B7="",$M7=""),"",IFERROR(EDATE($M7,VLOOKUP($K7,'Settings'!$A$32:$B$36,2,FALSE)),""))</f>
        <v/>
      </c>
      <c r="O7" s="17" t="str">
        <f>IF($B7="","",IF($E7="","Missing value",IF(AND($K7&lt;&gt;"On change",$F7=""),"No as-of date",IF(AND($K7&lt;&gt;"On change",IFERROR($F7&lt;=EDATE('Settings'!$B$4,-VLOOKUP($K7,'Settings'!$A$32:$B$36,2,FALSE)),FALSE)),"Stale",IF(OR($M7="",AND(ISNUMBER($N7),$N7&lt;=TODAY())),"Review due","Current")))))</f>
        <v>Missing value</v>
      </c>
      <c r="P7" s="14" t="n"/>
      <c r="Q7" s="13" t="inlineStr">
        <is>
          <t>X</t>
        </is>
      </c>
      <c r="R7" s="13" t="n"/>
      <c r="S7" s="13" t="inlineStr">
        <is>
          <t>X</t>
        </is>
      </c>
      <c r="T7" s="13" t="inlineStr">
        <is>
          <t>X</t>
        </is>
      </c>
      <c r="U7" s="13" t="n"/>
      <c r="V7" s="13" t="n"/>
      <c r="W7" s="13" t="n"/>
      <c r="X7" s="13" t="n"/>
      <c r="Y7" s="13" t="n"/>
      <c r="Z7" s="13" t="n"/>
      <c r="AA7" s="18">
        <f>IF($B7="","",COUNTIF($Q7:$Z7,"X"))</f>
        <v>3</v>
      </c>
    </row>
    <row r="8" ht="21" customHeight="1">
      <c r="A8" s="11" t="inlineStr">
        <is>
          <t>Assets under management</t>
        </is>
      </c>
      <c r="B8" s="12" t="inlineStr">
        <is>
          <t>AUM by client domicile</t>
        </is>
      </c>
      <c r="C8" s="11" t="inlineStr">
        <is>
          <t>Break down your AUM by client region or domicile.</t>
        </is>
      </c>
      <c r="D8" s="13" t="inlineStr">
        <is>
          <t>Firm</t>
        </is>
      </c>
      <c r="E8" s="14" t="n"/>
      <c r="F8" s="15" t="n"/>
      <c r="G8" s="11" t="inlineStr">
        <is>
          <t>Region definitions used consistently.</t>
        </is>
      </c>
      <c r="H8" s="14" t="inlineStr">
        <is>
          <t>Finance and CRM</t>
        </is>
      </c>
      <c r="I8" s="14" t="inlineStr">
        <is>
          <t>Finance</t>
        </is>
      </c>
      <c r="J8" s="14" t="inlineStr">
        <is>
          <t>Compliance</t>
        </is>
      </c>
      <c r="K8" s="13" t="inlineStr">
        <is>
          <t>Quarterly</t>
        </is>
      </c>
      <c r="L8" s="14" t="inlineStr">
        <is>
          <t>Firm AUM definition</t>
        </is>
      </c>
      <c r="M8" s="15" t="n"/>
      <c r="N8" s="16" t="str">
        <f>IF(OR($B8="",$M8=""),"",IFERROR(EDATE($M8,VLOOKUP($K8,'Settings'!$A$32:$B$36,2,FALSE)),""))</f>
        <v/>
      </c>
      <c r="O8" s="17" t="str">
        <f>IF($B8="","",IF($E8="","Missing value",IF(AND($K8&lt;&gt;"On change",$F8=""),"No as-of date",IF(AND($K8&lt;&gt;"On change",IFERROR($F8&lt;=EDATE('Settings'!$B$4,-VLOOKUP($K8,'Settings'!$A$32:$B$36,2,FALSE)),FALSE)),"Stale",IF(OR($M8="",AND(ISNUMBER($N8),$N8&lt;=TODAY())),"Review due","Current")))))</f>
        <v>Missing value</v>
      </c>
      <c r="P8" s="14" t="n"/>
      <c r="Q8" s="13" t="inlineStr">
        <is>
          <t>X</t>
        </is>
      </c>
      <c r="R8" s="13" t="n"/>
      <c r="S8" s="13" t="inlineStr">
        <is>
          <t>X</t>
        </is>
      </c>
      <c r="T8" s="13" t="inlineStr">
        <is>
          <t>X</t>
        </is>
      </c>
      <c r="U8" s="13" t="n"/>
      <c r="V8" s="13" t="n"/>
      <c r="W8" s="13" t="n"/>
      <c r="X8" s="13" t="n"/>
      <c r="Y8" s="13" t="n"/>
      <c r="Z8" s="13" t="n"/>
      <c r="AA8" s="18">
        <f>IF($B8="","",COUNTIF($Q8:$Z8,"X"))</f>
        <v>3</v>
      </c>
    </row>
    <row r="9" ht="34" customHeight="1">
      <c r="A9" s="11" t="inlineStr">
        <is>
          <t>Assets under management</t>
        </is>
      </c>
      <c r="B9" s="12" t="inlineStr">
        <is>
          <t>AUM history and net flows</t>
        </is>
      </c>
      <c r="C9" s="11" t="inlineStr">
        <is>
          <t>Provide year-end AUM and net flows for recent years.</t>
        </is>
      </c>
      <c r="D9" s="13" t="inlineStr">
        <is>
          <t>Firm</t>
        </is>
      </c>
      <c r="E9" s="14" t="n"/>
      <c r="F9" s="15" t="n"/>
      <c r="G9" s="11" t="inlineStr">
        <is>
          <t>Calendar year-end figures. Restate history if the AUM definition changed.</t>
        </is>
      </c>
      <c r="H9" s="14" t="inlineStr">
        <is>
          <t>Finance</t>
        </is>
      </c>
      <c r="I9" s="14" t="inlineStr">
        <is>
          <t>Finance</t>
        </is>
      </c>
      <c r="J9" s="14" t="inlineStr">
        <is>
          <t>Compliance</t>
        </is>
      </c>
      <c r="K9" s="13" t="inlineStr">
        <is>
          <t>Annual</t>
        </is>
      </c>
      <c r="L9" s="14" t="inlineStr">
        <is>
          <t>Firm AUM definition</t>
        </is>
      </c>
      <c r="M9" s="15" t="n"/>
      <c r="N9" s="16" t="str">
        <f>IF(OR($B9="",$M9=""),"",IFERROR(EDATE($M9,VLOOKUP($K9,'Settings'!$A$32:$B$36,2,FALSE)),""))</f>
        <v/>
      </c>
      <c r="O9" s="17" t="str">
        <f>IF($B9="","",IF($E9="","Missing value",IF(AND($K9&lt;&gt;"On change",$F9=""),"No as-of date",IF(AND($K9&lt;&gt;"On change",IFERROR($F9&lt;=EDATE('Settings'!$B$4,-VLOOKUP($K9,'Settings'!$A$32:$B$36,2,FALSE)),FALSE)),"Stale",IF(OR($M9="",AND(ISNUMBER($N9),$N9&lt;=TODAY())),"Review due","Current")))))</f>
        <v>Missing value</v>
      </c>
      <c r="P9" s="14" t="n"/>
      <c r="Q9" s="13" t="inlineStr">
        <is>
          <t>X</t>
        </is>
      </c>
      <c r="R9" s="13" t="n"/>
      <c r="S9" s="13" t="inlineStr">
        <is>
          <t>X</t>
        </is>
      </c>
      <c r="T9" s="13" t="inlineStr">
        <is>
          <t>X</t>
        </is>
      </c>
      <c r="U9" s="13" t="n"/>
      <c r="V9" s="13" t="n"/>
      <c r="W9" s="13" t="n"/>
      <c r="X9" s="13" t="n"/>
      <c r="Y9" s="13" t="n"/>
      <c r="Z9" s="13" t="n"/>
      <c r="AA9" s="18">
        <f>IF($B9="","",COUNTIF($Q9:$Z9,"X"))</f>
        <v>3</v>
      </c>
    </row>
    <row r="10" ht="34" customHeight="1">
      <c r="A10" s="11" t="inlineStr">
        <is>
          <t>Assets under management</t>
        </is>
      </c>
      <c r="B10" s="12" t="inlineStr">
        <is>
          <t>Strategy AUM and capacity</t>
        </is>
      </c>
      <c r="C10" s="11" t="inlineStr">
        <is>
          <t>What is the strategy's AUM, and at what level would you close it to new money?</t>
        </is>
      </c>
      <c r="D10" s="13" t="inlineStr">
        <is>
          <t>Strategy</t>
        </is>
      </c>
      <c r="E10" s="14" t="n"/>
      <c r="F10" s="15" t="n"/>
      <c r="G10" s="11" t="inlineStr">
        <is>
          <t>Include every vehicle and separate account in the strategy.</t>
        </is>
      </c>
      <c r="H10" s="14" t="inlineStr">
        <is>
          <t>Finance and investment team</t>
        </is>
      </c>
      <c r="I10" s="14" t="inlineStr">
        <is>
          <t>Product specialists</t>
        </is>
      </c>
      <c r="J10" s="14" t="inlineStr">
        <is>
          <t>Investment team</t>
        </is>
      </c>
      <c r="K10" s="13" t="inlineStr">
        <is>
          <t>Quarterly</t>
        </is>
      </c>
      <c r="L10" s="14" t="n"/>
      <c r="M10" s="15" t="n"/>
      <c r="N10" s="16" t="str">
        <f>IF(OR($B10="",$M10=""),"",IFERROR(EDATE($M10,VLOOKUP($K10,'Settings'!$A$32:$B$36,2,FALSE)),""))</f>
        <v/>
      </c>
      <c r="O10" s="17" t="str">
        <f>IF($B10="","",IF($E10="","Missing value",IF(AND($K10&lt;&gt;"On change",$F10=""),"No as-of date",IF(AND($K10&lt;&gt;"On change",IFERROR($F10&lt;=EDATE('Settings'!$B$4,-VLOOKUP($K10,'Settings'!$A$32:$B$36,2,FALSE)),FALSE)),"Stale",IF(OR($M10="",AND(ISNUMBER($N10),$N10&lt;=TODAY())),"Review due","Current")))))</f>
        <v>Missing value</v>
      </c>
      <c r="P10" s="14" t="n"/>
      <c r="Q10" s="13" t="n"/>
      <c r="R10" s="13" t="inlineStr">
        <is>
          <t>X</t>
        </is>
      </c>
      <c r="S10" s="13" t="inlineStr">
        <is>
          <t>X</t>
        </is>
      </c>
      <c r="T10" s="13" t="inlineStr">
        <is>
          <t>X</t>
        </is>
      </c>
      <c r="U10" s="13" t="n"/>
      <c r="V10" s="13" t="n"/>
      <c r="W10" s="13" t="inlineStr">
        <is>
          <t>X</t>
        </is>
      </c>
      <c r="X10" s="13" t="n"/>
      <c r="Y10" s="13" t="n"/>
      <c r="Z10" s="13" t="n"/>
      <c r="AA10" s="18">
        <f>IF($B10="","",COUNTIF($Q10:$Z10,"X"))</f>
        <v>4</v>
      </c>
    </row>
    <row r="11" ht="34" customHeight="1">
      <c r="A11" s="11" t="inlineStr">
        <is>
          <t>Clients</t>
        </is>
      </c>
      <c r="B11" s="12" t="inlineStr">
        <is>
          <t>Number of clients or investors</t>
        </is>
      </c>
      <c r="C11" s="11" t="inlineStr">
        <is>
          <t>How many clients invest in the strategy, and how many does the firm have overall?</t>
        </is>
      </c>
      <c r="D11" s="13" t="inlineStr">
        <is>
          <t>Strategy</t>
        </is>
      </c>
      <c r="E11" s="14" t="n"/>
      <c r="F11" s="15" t="n"/>
      <c r="G11" s="11" t="inlineStr">
        <is>
          <t>Count relationships or accounts, and say which.</t>
        </is>
      </c>
      <c r="H11" s="14" t="inlineStr">
        <is>
          <t>CRM and client reporting</t>
        </is>
      </c>
      <c r="I11" s="14" t="inlineStr">
        <is>
          <t>Investor relations</t>
        </is>
      </c>
      <c r="J11" s="14" t="inlineStr">
        <is>
          <t>Compliance</t>
        </is>
      </c>
      <c r="K11" s="13" t="inlineStr">
        <is>
          <t>Quarterly</t>
        </is>
      </c>
      <c r="L11" s="14" t="n"/>
      <c r="M11" s="15" t="n"/>
      <c r="N11" s="16" t="str">
        <f>IF(OR($B11="",$M11=""),"",IFERROR(EDATE($M11,VLOOKUP($K11,'Settings'!$A$32:$B$36,2,FALSE)),""))</f>
        <v/>
      </c>
      <c r="O11" s="17" t="str">
        <f>IF($B11="","",IF($E11="","Missing value",IF(AND($K11&lt;&gt;"On change",$F11=""),"No as-of date",IF(AND($K11&lt;&gt;"On change",IFERROR($F11&lt;=EDATE('Settings'!$B$4,-VLOOKUP($K11,'Settings'!$A$32:$B$36,2,FALSE)),FALSE)),"Stale",IF(OR($M11="",AND(ISNUMBER($N11),$N11&lt;=TODAY())),"Review due","Current")))))</f>
        <v>Missing value</v>
      </c>
      <c r="P11" s="14" t="n"/>
      <c r="Q11" s="13" t="inlineStr">
        <is>
          <t>X</t>
        </is>
      </c>
      <c r="R11" s="13" t="inlineStr">
        <is>
          <t>X</t>
        </is>
      </c>
      <c r="S11" s="13" t="inlineStr">
        <is>
          <t>X</t>
        </is>
      </c>
      <c r="T11" s="13" t="inlineStr">
        <is>
          <t>X</t>
        </is>
      </c>
      <c r="U11" s="13" t="n"/>
      <c r="V11" s="13" t="n"/>
      <c r="W11" s="13" t="n"/>
      <c r="X11" s="13" t="n"/>
      <c r="Y11" s="13" t="n"/>
      <c r="Z11" s="13" t="n"/>
      <c r="AA11" s="18">
        <f>IF($B11="","",COUNTIF($Q11:$Z11,"X"))</f>
        <v>4</v>
      </c>
    </row>
    <row r="12" ht="34" customHeight="1">
      <c r="A12" s="11" t="inlineStr">
        <is>
          <t>Clients</t>
        </is>
      </c>
      <c r="B12" s="12" t="inlineStr">
        <is>
          <t>Client concentration</t>
        </is>
      </c>
      <c r="C12" s="11" t="inlineStr">
        <is>
          <t>What share of the strategy's AUM do your largest clients represent?</t>
        </is>
      </c>
      <c r="D12" s="13" t="inlineStr">
        <is>
          <t>Strategy</t>
        </is>
      </c>
      <c r="E12" s="14" t="n"/>
      <c r="F12" s="15" t="n"/>
      <c r="G12" s="11" t="inlineStr">
        <is>
          <t>State how many clients are in the 'largest' group.</t>
        </is>
      </c>
      <c r="H12" s="14" t="inlineStr">
        <is>
          <t>Finance and CRM</t>
        </is>
      </c>
      <c r="I12" s="14" t="inlineStr">
        <is>
          <t>Investor relations</t>
        </is>
      </c>
      <c r="J12" s="14" t="inlineStr">
        <is>
          <t>Compliance</t>
        </is>
      </c>
      <c r="K12" s="13" t="inlineStr">
        <is>
          <t>Quarterly</t>
        </is>
      </c>
      <c r="L12" s="14" t="n"/>
      <c r="M12" s="15" t="n"/>
      <c r="N12" s="16" t="str">
        <f>IF(OR($B12="",$M12=""),"",IFERROR(EDATE($M12,VLOOKUP($K12,'Settings'!$A$32:$B$36,2,FALSE)),""))</f>
        <v/>
      </c>
      <c r="O12" s="17" t="str">
        <f>IF($B12="","",IF($E12="","Missing value",IF(AND($K12&lt;&gt;"On change",$F12=""),"No as-of date",IF(AND($K12&lt;&gt;"On change",IFERROR($F12&lt;=EDATE('Settings'!$B$4,-VLOOKUP($K12,'Settings'!$A$32:$B$36,2,FALSE)),FALSE)),"Stale",IF(OR($M12="",AND(ISNUMBER($N12),$N12&lt;=TODAY())),"Review due","Current")))))</f>
        <v>Missing value</v>
      </c>
      <c r="P12" s="14" t="n"/>
      <c r="Q12" s="13" t="n"/>
      <c r="R12" s="13" t="inlineStr">
        <is>
          <t>X</t>
        </is>
      </c>
      <c r="S12" s="13" t="inlineStr">
        <is>
          <t>X</t>
        </is>
      </c>
      <c r="T12" s="13" t="inlineStr">
        <is>
          <t>X</t>
        </is>
      </c>
      <c r="U12" s="13" t="n"/>
      <c r="V12" s="13" t="n"/>
      <c r="W12" s="13" t="n"/>
      <c r="X12" s="13" t="n"/>
      <c r="Y12" s="13" t="n"/>
      <c r="Z12" s="13" t="n"/>
      <c r="AA12" s="18">
        <f>IF($B12="","",COUNTIF($Q12:$Z12,"X"))</f>
        <v>3</v>
      </c>
    </row>
    <row r="13" ht="34" customHeight="1">
      <c r="A13" s="11" t="inlineStr">
        <is>
          <t>Clients</t>
        </is>
      </c>
      <c r="B13" s="12" t="inlineStr">
        <is>
          <t>Clients gained and lost</t>
        </is>
      </c>
      <c r="C13" s="11" t="inlineStr">
        <is>
          <t>List clients gained and lost in the strategy, with the reasons for any losses.</t>
        </is>
      </c>
      <c r="D13" s="13" t="inlineStr">
        <is>
          <t>Strategy</t>
        </is>
      </c>
      <c r="E13" s="14" t="n"/>
      <c r="F13" s="15" t="n"/>
      <c r="G13" s="11" t="inlineStr">
        <is>
          <t>State the period covered.</t>
        </is>
      </c>
      <c r="H13" s="14" t="inlineStr">
        <is>
          <t>CRM</t>
        </is>
      </c>
      <c r="I13" s="14" t="inlineStr">
        <is>
          <t>Investor relations</t>
        </is>
      </c>
      <c r="J13" s="14" t="inlineStr">
        <is>
          <t>Compliance</t>
        </is>
      </c>
      <c r="K13" s="13" t="inlineStr">
        <is>
          <t>Quarterly</t>
        </is>
      </c>
      <c r="L13" s="14" t="n"/>
      <c r="M13" s="15" t="n"/>
      <c r="N13" s="16" t="str">
        <f>IF(OR($B13="",$M13=""),"",IFERROR(EDATE($M13,VLOOKUP($K13,'Settings'!$A$32:$B$36,2,FALSE)),""))</f>
        <v/>
      </c>
      <c r="O13" s="17" t="str">
        <f>IF($B13="","",IF($E13="","Missing value",IF(AND($K13&lt;&gt;"On change",$F13=""),"No as-of date",IF(AND($K13&lt;&gt;"On change",IFERROR($F13&lt;=EDATE('Settings'!$B$4,-VLOOKUP($K13,'Settings'!$A$32:$B$36,2,FALSE)),FALSE)),"Stale",IF(OR($M13="",AND(ISNUMBER($N13),$N13&lt;=TODAY())),"Review due","Current")))))</f>
        <v>Missing value</v>
      </c>
      <c r="P13" s="14" t="n"/>
      <c r="Q13" s="13" t="n"/>
      <c r="R13" s="13" t="inlineStr">
        <is>
          <t>X</t>
        </is>
      </c>
      <c r="S13" s="13" t="inlineStr">
        <is>
          <t>X</t>
        </is>
      </c>
      <c r="T13" s="13" t="inlineStr">
        <is>
          <t>X</t>
        </is>
      </c>
      <c r="U13" s="13" t="n"/>
      <c r="V13" s="13" t="n"/>
      <c r="W13" s="13" t="n"/>
      <c r="X13" s="13" t="n"/>
      <c r="Y13" s="13" t="n"/>
      <c r="Z13" s="13" t="n"/>
      <c r="AA13" s="18">
        <f>IF($B13="","",COUNTIF($Q13:$Z13,"X"))</f>
        <v>3</v>
      </c>
    </row>
    <row r="14" ht="21" customHeight="1">
      <c r="A14" s="11" t="inlineStr">
        <is>
          <t>Clients</t>
        </is>
      </c>
      <c r="B14" s="12" t="inlineStr">
        <is>
          <t>Client references</t>
        </is>
      </c>
      <c r="C14" s="11" t="inlineStr">
        <is>
          <t>Provide contact details for client references.</t>
        </is>
      </c>
      <c r="D14" s="13" t="inlineStr">
        <is>
          <t>Strategy</t>
        </is>
      </c>
      <c r="E14" s="14" t="n"/>
      <c r="F14" s="15" t="n"/>
      <c r="G14" s="11" t="inlineStr">
        <is>
          <t>Confirm the client's consent before each use.</t>
        </is>
      </c>
      <c r="H14" s="14" t="inlineStr">
        <is>
          <t>Investor relations</t>
        </is>
      </c>
      <c r="I14" s="14" t="inlineStr">
        <is>
          <t>Investor relations</t>
        </is>
      </c>
      <c r="J14" s="14" t="inlineStr">
        <is>
          <t>Compliance</t>
        </is>
      </c>
      <c r="K14" s="13" t="inlineStr">
        <is>
          <t>On change</t>
        </is>
      </c>
      <c r="L14" s="14" t="n"/>
      <c r="M14" s="15" t="n"/>
      <c r="N14" s="16" t="str">
        <f>IF(OR($B14="",$M14=""),"",IFERROR(EDATE($M14,VLOOKUP($K14,'Settings'!$A$32:$B$36,2,FALSE)),""))</f>
        <v/>
      </c>
      <c r="O14" s="17" t="str">
        <f>IF($B14="","",IF($E14="","Missing value",IF(AND($K14&lt;&gt;"On change",$F14=""),"No as-of date",IF(AND($K14&lt;&gt;"On change",IFERROR($F14&lt;=EDATE('Settings'!$B$4,-VLOOKUP($K14,'Settings'!$A$32:$B$36,2,FALSE)),FALSE)),"Stale",IF(OR($M14="",AND(ISNUMBER($N14),$N14&lt;=TODAY())),"Review due","Current")))))</f>
        <v>Missing value</v>
      </c>
      <c r="P14" s="14" t="n"/>
      <c r="Q14" s="13" t="n"/>
      <c r="R14" s="13" t="n"/>
      <c r="S14" s="13" t="inlineStr">
        <is>
          <t>X</t>
        </is>
      </c>
      <c r="T14" s="13" t="n"/>
      <c r="U14" s="13" t="n"/>
      <c r="V14" s="13" t="n"/>
      <c r="W14" s="13" t="n"/>
      <c r="X14" s="13" t="n"/>
      <c r="Y14" s="13" t="n"/>
      <c r="Z14" s="13" t="n"/>
      <c r="AA14" s="18">
        <f>IF($B14="","",COUNTIF($Q14:$Z14,"X"))</f>
        <v>1</v>
      </c>
    </row>
    <row r="15" ht="34" customHeight="1">
      <c r="A15" s="11" t="inlineStr">
        <is>
          <t>People</t>
        </is>
      </c>
      <c r="B15" s="12" t="inlineStr">
        <is>
          <t>Total headcount</t>
        </is>
      </c>
      <c r="C15" s="11" t="inlineStr">
        <is>
          <t>How many employees does the firm have?</t>
        </is>
      </c>
      <c r="D15" s="13" t="inlineStr">
        <is>
          <t>Firm</t>
        </is>
      </c>
      <c r="E15" s="14" t="n"/>
      <c r="F15" s="15" t="n"/>
      <c r="G15" s="11" t="inlineStr">
        <is>
          <t>Say whether contractors and consultants are included.</t>
        </is>
      </c>
      <c r="H15" s="14" t="inlineStr">
        <is>
          <t>HR system</t>
        </is>
      </c>
      <c r="I15" s="14" t="inlineStr">
        <is>
          <t>HR</t>
        </is>
      </c>
      <c r="J15" s="14" t="inlineStr">
        <is>
          <t>Investor relations</t>
        </is>
      </c>
      <c r="K15" s="13" t="inlineStr">
        <is>
          <t>Quarterly</t>
        </is>
      </c>
      <c r="L15" s="14" t="n"/>
      <c r="M15" s="15" t="n"/>
      <c r="N15" s="16" t="str">
        <f>IF(OR($B15="",$M15=""),"",IFERROR(EDATE($M15,VLOOKUP($K15,'Settings'!$A$32:$B$36,2,FALSE)),""))</f>
        <v/>
      </c>
      <c r="O15" s="17" t="str">
        <f>IF($B15="","",IF($E15="","Missing value",IF(AND($K15&lt;&gt;"On change",$F15=""),"No as-of date",IF(AND($K15&lt;&gt;"On change",IFERROR($F15&lt;=EDATE('Settings'!$B$4,-VLOOKUP($K15,'Settings'!$A$32:$B$36,2,FALSE)),FALSE)),"Stale",IF(OR($M15="",AND(ISNUMBER($N15),$N15&lt;=TODAY())),"Review due","Current")))))</f>
        <v>Missing value</v>
      </c>
      <c r="P15" s="14" t="n"/>
      <c r="Q15" s="13" t="inlineStr">
        <is>
          <t>X</t>
        </is>
      </c>
      <c r="R15" s="13" t="inlineStr">
        <is>
          <t>X</t>
        </is>
      </c>
      <c r="S15" s="13" t="inlineStr">
        <is>
          <t>X</t>
        </is>
      </c>
      <c r="T15" s="13" t="inlineStr">
        <is>
          <t>X</t>
        </is>
      </c>
      <c r="U15" s="13" t="n"/>
      <c r="V15" s="13" t="inlineStr">
        <is>
          <t>X</t>
        </is>
      </c>
      <c r="W15" s="13" t="inlineStr">
        <is>
          <t>X</t>
        </is>
      </c>
      <c r="X15" s="13" t="inlineStr">
        <is>
          <t>X</t>
        </is>
      </c>
      <c r="Y15" s="13" t="n"/>
      <c r="Z15" s="13" t="n"/>
      <c r="AA15" s="18">
        <f>IF($B15="","",COUNTIF($Q15:$Z15,"X"))</f>
        <v>7</v>
      </c>
    </row>
    <row r="16" ht="34" customHeight="1">
      <c r="A16" s="11" t="inlineStr">
        <is>
          <t>People</t>
        </is>
      </c>
      <c r="B16" s="12" t="inlineStr">
        <is>
          <t>Investment professionals</t>
        </is>
      </c>
      <c r="C16" s="11" t="inlineStr">
        <is>
          <t>How many investment professionals work on the strategy, and across the firm?</t>
        </is>
      </c>
      <c r="D16" s="13" t="inlineStr">
        <is>
          <t>Strategy</t>
        </is>
      </c>
      <c r="E16" s="14" t="n"/>
      <c r="F16" s="15" t="n"/>
      <c r="G16" s="11" t="inlineStr">
        <is>
          <t>Define who counts as an investment professional, and use that definition everywhere.</t>
        </is>
      </c>
      <c r="H16" s="14" t="inlineStr">
        <is>
          <t>HR and investment team</t>
        </is>
      </c>
      <c r="I16" s="14" t="inlineStr">
        <is>
          <t>HR</t>
        </is>
      </c>
      <c r="J16" s="14" t="inlineStr">
        <is>
          <t>Investment team</t>
        </is>
      </c>
      <c r="K16" s="13" t="inlineStr">
        <is>
          <t>Quarterly</t>
        </is>
      </c>
      <c r="L16" s="14" t="n"/>
      <c r="M16" s="15" t="n"/>
      <c r="N16" s="16" t="str">
        <f>IF(OR($B16="",$M16=""),"",IFERROR(EDATE($M16,VLOOKUP($K16,'Settings'!$A$32:$B$36,2,FALSE)),""))</f>
        <v/>
      </c>
      <c r="O16" s="17" t="str">
        <f>IF($B16="","",IF($E16="","Missing value",IF(AND($K16&lt;&gt;"On change",$F16=""),"No as-of date",IF(AND($K16&lt;&gt;"On change",IFERROR($F16&lt;=EDATE('Settings'!$B$4,-VLOOKUP($K16,'Settings'!$A$32:$B$36,2,FALSE)),FALSE)),"Stale",IF(OR($M16="",AND(ISNUMBER($N16),$N16&lt;=TODAY())),"Review due","Current")))))</f>
        <v>Missing value</v>
      </c>
      <c r="P16" s="14" t="n"/>
      <c r="Q16" s="13" t="inlineStr">
        <is>
          <t>X</t>
        </is>
      </c>
      <c r="R16" s="13" t="inlineStr">
        <is>
          <t>X</t>
        </is>
      </c>
      <c r="S16" s="13" t="inlineStr">
        <is>
          <t>X</t>
        </is>
      </c>
      <c r="T16" s="13" t="inlineStr">
        <is>
          <t>X</t>
        </is>
      </c>
      <c r="U16" s="13" t="n"/>
      <c r="V16" s="13" t="n"/>
      <c r="W16" s="13" t="inlineStr">
        <is>
          <t>X</t>
        </is>
      </c>
      <c r="X16" s="13" t="n"/>
      <c r="Y16" s="13" t="n"/>
      <c r="Z16" s="13" t="n"/>
      <c r="AA16" s="18">
        <f>IF($B16="","",COUNTIF($Q16:$Z16,"X"))</f>
        <v>5</v>
      </c>
    </row>
    <row r="17" ht="21" customHeight="1">
      <c r="A17" s="11" t="inlineStr">
        <is>
          <t>People</t>
        </is>
      </c>
      <c r="B17" s="12" t="inlineStr">
        <is>
          <t>Headcount by function and office</t>
        </is>
      </c>
      <c r="C17" s="11" t="inlineStr">
        <is>
          <t>Provide headcount by department and by office.</t>
        </is>
      </c>
      <c r="D17" s="13" t="inlineStr">
        <is>
          <t>Firm</t>
        </is>
      </c>
      <c r="E17" s="14" t="n"/>
      <c r="F17" s="15" t="n"/>
      <c r="G17" s="11" t="n"/>
      <c r="H17" s="14" t="inlineStr">
        <is>
          <t>HR system</t>
        </is>
      </c>
      <c r="I17" s="14" t="inlineStr">
        <is>
          <t>HR</t>
        </is>
      </c>
      <c r="J17" s="14" t="inlineStr">
        <is>
          <t>Investor relations</t>
        </is>
      </c>
      <c r="K17" s="13" t="inlineStr">
        <is>
          <t>Quarterly</t>
        </is>
      </c>
      <c r="L17" s="14" t="n"/>
      <c r="M17" s="15" t="n"/>
      <c r="N17" s="16" t="str">
        <f>IF(OR($B17="",$M17=""),"",IFERROR(EDATE($M17,VLOOKUP($K17,'Settings'!$A$32:$B$36,2,FALSE)),""))</f>
        <v/>
      </c>
      <c r="O17" s="17" t="str">
        <f>IF($B17="","",IF($E17="","Missing value",IF(AND($K17&lt;&gt;"On change",$F17=""),"No as-of date",IF(AND($K17&lt;&gt;"On change",IFERROR($F17&lt;=EDATE('Settings'!$B$4,-VLOOKUP($K17,'Settings'!$A$32:$B$36,2,FALSE)),FALSE)),"Stale",IF(OR($M17="",AND(ISNUMBER($N17),$N17&lt;=TODAY())),"Review due","Current")))))</f>
        <v>Missing value</v>
      </c>
      <c r="P17" s="14" t="n"/>
      <c r="Q17" s="13" t="inlineStr">
        <is>
          <t>X</t>
        </is>
      </c>
      <c r="R17" s="13" t="n"/>
      <c r="S17" s="13" t="inlineStr">
        <is>
          <t>X</t>
        </is>
      </c>
      <c r="T17" s="13" t="inlineStr">
        <is>
          <t>X</t>
        </is>
      </c>
      <c r="U17" s="13" t="n"/>
      <c r="V17" s="13" t="inlineStr">
        <is>
          <t>X</t>
        </is>
      </c>
      <c r="W17" s="13" t="n"/>
      <c r="X17" s="13" t="n"/>
      <c r="Y17" s="13" t="n"/>
      <c r="Z17" s="13" t="n"/>
      <c r="AA17" s="18">
        <f>IF($B17="","",COUNTIF($Q17:$Z17,"X"))</f>
        <v>4</v>
      </c>
    </row>
    <row r="18" ht="34" customHeight="1">
      <c r="A18" s="11" t="inlineStr">
        <is>
          <t>People</t>
        </is>
      </c>
      <c r="B18" s="12" t="inlineStr">
        <is>
          <t>Key personnel and biographies</t>
        </is>
      </c>
      <c r="C18" s="11" t="inlineStr">
        <is>
          <t>Provide biographies for the portfolio managers and key investment staff.</t>
        </is>
      </c>
      <c r="D18" s="13" t="inlineStr">
        <is>
          <t>Strategy</t>
        </is>
      </c>
      <c r="E18" s="14" t="n"/>
      <c r="F18" s="15" t="n"/>
      <c r="G18" s="11" t="inlineStr">
        <is>
          <t>Current titles, tenure and prior roles, as approved. Remove anyone who has left.</t>
        </is>
      </c>
      <c r="H18" s="14" t="inlineStr">
        <is>
          <t>HR and investment team</t>
        </is>
      </c>
      <c r="I18" s="14" t="inlineStr">
        <is>
          <t>Investment team</t>
        </is>
      </c>
      <c r="J18" s="14" t="inlineStr">
        <is>
          <t>Compliance</t>
        </is>
      </c>
      <c r="K18" s="13" t="inlineStr">
        <is>
          <t>On change</t>
        </is>
      </c>
      <c r="L18" s="14" t="n"/>
      <c r="M18" s="15" t="n"/>
      <c r="N18" s="16" t="str">
        <f>IF(OR($B18="",$M18=""),"",IFERROR(EDATE($M18,VLOOKUP($K18,'Settings'!$A$32:$B$36,2,FALSE)),""))</f>
        <v/>
      </c>
      <c r="O18" s="17" t="str">
        <f>IF($B18="","",IF($E18="","Missing value",IF(AND($K18&lt;&gt;"On change",$F18=""),"No as-of date",IF(AND($K18&lt;&gt;"On change",IFERROR($F18&lt;=EDATE('Settings'!$B$4,-VLOOKUP($K18,'Settings'!$A$32:$B$36,2,FALSE)),FALSE)),"Stale",IF(OR($M18="",AND(ISNUMBER($N18),$N18&lt;=TODAY())),"Review due","Current")))))</f>
        <v>Missing value</v>
      </c>
      <c r="P18" s="14" t="n"/>
      <c r="Q18" s="13" t="inlineStr">
        <is>
          <t>X</t>
        </is>
      </c>
      <c r="R18" s="13" t="inlineStr">
        <is>
          <t>X</t>
        </is>
      </c>
      <c r="S18" s="13" t="inlineStr">
        <is>
          <t>X</t>
        </is>
      </c>
      <c r="T18" s="13" t="inlineStr">
        <is>
          <t>X</t>
        </is>
      </c>
      <c r="U18" s="13" t="n"/>
      <c r="V18" s="13" t="n"/>
      <c r="W18" s="13" t="inlineStr">
        <is>
          <t>X</t>
        </is>
      </c>
      <c r="X18" s="13" t="n"/>
      <c r="Y18" s="13" t="n"/>
      <c r="Z18" s="13" t="n"/>
      <c r="AA18" s="18">
        <f>IF($B18="","",COUNTIF($Q18:$Z18,"X"))</f>
        <v>5</v>
      </c>
    </row>
    <row r="19" ht="34" customHeight="1">
      <c r="A19" s="11" t="inlineStr">
        <is>
          <t>People</t>
        </is>
      </c>
      <c r="B19" s="12" t="inlineStr">
        <is>
          <t>Investment committee members</t>
        </is>
      </c>
      <c r="C19" s="11" t="inlineStr">
        <is>
          <t>Who sits on the investment committee, and how does it make decisions?</t>
        </is>
      </c>
      <c r="D19" s="13" t="inlineStr">
        <is>
          <t>Fund</t>
        </is>
      </c>
      <c r="E19" s="14" t="n"/>
      <c r="F19" s="15" t="n"/>
      <c r="G19" s="11" t="inlineStr">
        <is>
          <t>Membership can change between regulatory filings, so confirm it every quarter.</t>
        </is>
      </c>
      <c r="H19" s="14" t="inlineStr">
        <is>
          <t>Investment team</t>
        </is>
      </c>
      <c r="I19" s="14" t="inlineStr">
        <is>
          <t>Investment team</t>
        </is>
      </c>
      <c r="J19" s="14" t="inlineStr">
        <is>
          <t>Compliance</t>
        </is>
      </c>
      <c r="K19" s="13" t="inlineStr">
        <is>
          <t>On change</t>
        </is>
      </c>
      <c r="L19" s="14" t="n"/>
      <c r="M19" s="15" t="n"/>
      <c r="N19" s="16" t="str">
        <f>IF(OR($B19="",$M19=""),"",IFERROR(EDATE($M19,VLOOKUP($K19,'Settings'!$A$32:$B$36,2,FALSE)),""))</f>
        <v/>
      </c>
      <c r="O19" s="17" t="str">
        <f>IF($B19="","",IF($E19="","Missing value",IF(AND($K19&lt;&gt;"On change",$F19=""),"No as-of date",IF(AND($K19&lt;&gt;"On change",IFERROR($F19&lt;=EDATE('Settings'!$B$4,-VLOOKUP($K19,'Settings'!$A$32:$B$36,2,FALSE)),FALSE)),"Stale",IF(OR($M19="",AND(ISNUMBER($N19),$N19&lt;=TODAY())),"Review due","Current")))))</f>
        <v>Missing value</v>
      </c>
      <c r="P19" s="14" t="n"/>
      <c r="Q19" s="13" t="n"/>
      <c r="R19" s="13" t="inlineStr">
        <is>
          <t>X</t>
        </is>
      </c>
      <c r="S19" s="13" t="inlineStr">
        <is>
          <t>X</t>
        </is>
      </c>
      <c r="T19" s="13" t="n"/>
      <c r="U19" s="13" t="n"/>
      <c r="V19" s="13" t="inlineStr">
        <is>
          <t>X</t>
        </is>
      </c>
      <c r="W19" s="13" t="n"/>
      <c r="X19" s="13" t="n"/>
      <c r="Y19" s="13" t="n"/>
      <c r="Z19" s="13" t="n"/>
      <c r="AA19" s="18">
        <f>IF($B19="","",COUNTIF($Q19:$Z19,"X"))</f>
        <v>3</v>
      </c>
    </row>
    <row r="20" ht="34" customHeight="1">
      <c r="A20" s="11" t="inlineStr">
        <is>
          <t>People</t>
        </is>
      </c>
      <c r="B20" s="12" t="inlineStr">
        <is>
          <t>Senior joiners and leavers</t>
        </is>
      </c>
      <c r="C20" s="11" t="inlineStr">
        <is>
          <t>List senior hires and departures in the period, with the reasons for departures.</t>
        </is>
      </c>
      <c r="D20" s="13" t="inlineStr">
        <is>
          <t>Firm</t>
        </is>
      </c>
      <c r="E20" s="14" t="n"/>
      <c r="F20" s="15" t="n"/>
      <c r="G20" s="11" t="inlineStr">
        <is>
          <t>State the period covered.</t>
        </is>
      </c>
      <c r="H20" s="14" t="inlineStr">
        <is>
          <t>HR</t>
        </is>
      </c>
      <c r="I20" s="14" t="inlineStr">
        <is>
          <t>HR</t>
        </is>
      </c>
      <c r="J20" s="14" t="inlineStr">
        <is>
          <t>Compliance</t>
        </is>
      </c>
      <c r="K20" s="13" t="inlineStr">
        <is>
          <t>Quarterly</t>
        </is>
      </c>
      <c r="L20" s="14" t="n"/>
      <c r="M20" s="15" t="n"/>
      <c r="N20" s="16" t="str">
        <f>IF(OR($B20="",$M20=""),"",IFERROR(EDATE($M20,VLOOKUP($K20,'Settings'!$A$32:$B$36,2,FALSE)),""))</f>
        <v/>
      </c>
      <c r="O20" s="17" t="str">
        <f>IF($B20="","",IF($E20="","Missing value",IF(AND($K20&lt;&gt;"On change",$F20=""),"No as-of date",IF(AND($K20&lt;&gt;"On change",IFERROR($F20&lt;=EDATE('Settings'!$B$4,-VLOOKUP($K20,'Settings'!$A$32:$B$36,2,FALSE)),FALSE)),"Stale",IF(OR($M20="",AND(ISNUMBER($N20),$N20&lt;=TODAY())),"Review due","Current")))))</f>
        <v>Missing value</v>
      </c>
      <c r="P20" s="14" t="n"/>
      <c r="Q20" s="13" t="inlineStr">
        <is>
          <t>X</t>
        </is>
      </c>
      <c r="R20" s="13" t="inlineStr">
        <is>
          <t>X</t>
        </is>
      </c>
      <c r="S20" s="13" t="inlineStr">
        <is>
          <t>X</t>
        </is>
      </c>
      <c r="T20" s="13" t="inlineStr">
        <is>
          <t>X</t>
        </is>
      </c>
      <c r="U20" s="13" t="n"/>
      <c r="V20" s="13" t="n"/>
      <c r="W20" s="13" t="n"/>
      <c r="X20" s="13" t="n"/>
      <c r="Y20" s="13" t="n"/>
      <c r="Z20" s="13" t="n"/>
      <c r="AA20" s="18">
        <f>IF($B20="","",COUNTIF($Q20:$Z20,"X"))</f>
        <v>4</v>
      </c>
    </row>
    <row r="21" ht="34" customHeight="1">
      <c r="A21" s="11" t="inlineStr">
        <is>
          <t>People</t>
        </is>
      </c>
      <c r="B21" s="12" t="inlineStr">
        <is>
          <t>Workforce diversity data</t>
        </is>
      </c>
      <c r="C21" s="11" t="inlineStr">
        <is>
          <t>Provide diversity statistics for the firm and for the investment team.</t>
        </is>
      </c>
      <c r="D21" s="13" t="inlineStr">
        <is>
          <t>Firm</t>
        </is>
      </c>
      <c r="E21" s="14" t="n"/>
      <c r="F21" s="15" t="n"/>
      <c r="G21" s="11" t="inlineStr">
        <is>
          <t>Categories used and the date of the HR snapshot.</t>
        </is>
      </c>
      <c r="H21" s="14" t="inlineStr">
        <is>
          <t>HR</t>
        </is>
      </c>
      <c r="I21" s="14" t="inlineStr">
        <is>
          <t>HR</t>
        </is>
      </c>
      <c r="J21" s="14" t="inlineStr">
        <is>
          <t>Compliance</t>
        </is>
      </c>
      <c r="K21" s="13" t="inlineStr">
        <is>
          <t>Annual</t>
        </is>
      </c>
      <c r="L21" s="14" t="n"/>
      <c r="M21" s="15" t="n"/>
      <c r="N21" s="16" t="str">
        <f>IF(OR($B21="",$M21=""),"",IFERROR(EDATE($M21,VLOOKUP($K21,'Settings'!$A$32:$B$36,2,FALSE)),""))</f>
        <v/>
      </c>
      <c r="O21" s="17" t="str">
        <f>IF($B21="","",IF($E21="","Missing value",IF(AND($K21&lt;&gt;"On change",$F21=""),"No as-of date",IF(AND($K21&lt;&gt;"On change",IFERROR($F21&lt;=EDATE('Settings'!$B$4,-VLOOKUP($K21,'Settings'!$A$32:$B$36,2,FALSE)),FALSE)),"Stale",IF(OR($M21="",AND(ISNUMBER($N21),$N21&lt;=TODAY())),"Review due","Current")))))</f>
        <v>Missing value</v>
      </c>
      <c r="P21" s="14" t="n"/>
      <c r="Q21" s="13" t="inlineStr">
        <is>
          <t>X</t>
        </is>
      </c>
      <c r="R21" s="13" t="inlineStr">
        <is>
          <t>X</t>
        </is>
      </c>
      <c r="S21" s="13" t="inlineStr">
        <is>
          <t>X</t>
        </is>
      </c>
      <c r="T21" s="13" t="n"/>
      <c r="U21" s="13" t="inlineStr">
        <is>
          <t>X</t>
        </is>
      </c>
      <c r="V21" s="13" t="n"/>
      <c r="W21" s="13" t="n"/>
      <c r="X21" s="13" t="n"/>
      <c r="Y21" s="13" t="n"/>
      <c r="Z21" s="13" t="n"/>
      <c r="AA21" s="18">
        <f>IF($B21="","",COUNTIF($Q21:$Z21,"X"))</f>
        <v>4</v>
      </c>
    </row>
    <row r="22" ht="34" customHeight="1">
      <c r="A22" s="11" t="inlineStr">
        <is>
          <t>Performance and track record</t>
        </is>
      </c>
      <c r="B22" s="12" t="inlineStr">
        <is>
          <t>Strategy or composite returns, gross and net</t>
        </is>
      </c>
      <c r="C22" s="11" t="inlineStr">
        <is>
          <t>Provide gross and net returns for standard periods to the latest quarter end.</t>
        </is>
      </c>
      <c r="D22" s="13" t="inlineStr">
        <is>
          <t>Strategy</t>
        </is>
      </c>
      <c r="E22" s="14" t="n"/>
      <c r="F22" s="15" t="n"/>
      <c r="G22" s="11" t="inlineStr">
        <is>
          <t>Composite definition, currency and fee basis.</t>
        </is>
      </c>
      <c r="H22" s="14" t="inlineStr">
        <is>
          <t>Performance and analytics</t>
        </is>
      </c>
      <c r="I22" s="14" t="inlineStr">
        <is>
          <t>Performance and analytics</t>
        </is>
      </c>
      <c r="J22" s="14" t="inlineStr">
        <is>
          <t>Compliance</t>
        </is>
      </c>
      <c r="K22" s="13" t="inlineStr">
        <is>
          <t>Quarterly</t>
        </is>
      </c>
      <c r="L22" s="14" t="inlineStr">
        <is>
          <t>Past performance disclaimer; gross and net basis</t>
        </is>
      </c>
      <c r="M22" s="15" t="n"/>
      <c r="N22" s="16" t="str">
        <f>IF(OR($B22="",$M22=""),"",IFERROR(EDATE($M22,VLOOKUP($K22,'Settings'!$A$32:$B$36,2,FALSE)),""))</f>
        <v/>
      </c>
      <c r="O22" s="17" t="str">
        <f>IF($B22="","",IF($E22="","Missing value",IF(AND($K22&lt;&gt;"On change",$F22=""),"No as-of date",IF(AND($K22&lt;&gt;"On change",IFERROR($F22&lt;=EDATE('Settings'!$B$4,-VLOOKUP($K22,'Settings'!$A$32:$B$36,2,FALSE)),FALSE)),"Stale",IF(OR($M22="",AND(ISNUMBER($N22),$N22&lt;=TODAY())),"Review due","Current")))))</f>
        <v>Missing value</v>
      </c>
      <c r="P22" s="14" t="n"/>
      <c r="Q22" s="13" t="n"/>
      <c r="R22" s="13" t="inlineStr">
        <is>
          <t>X</t>
        </is>
      </c>
      <c r="S22" s="13" t="inlineStr">
        <is>
          <t>X</t>
        </is>
      </c>
      <c r="T22" s="13" t="inlineStr">
        <is>
          <t>X</t>
        </is>
      </c>
      <c r="U22" s="13" t="n"/>
      <c r="V22" s="13" t="n"/>
      <c r="W22" s="13" t="inlineStr">
        <is>
          <t>X</t>
        </is>
      </c>
      <c r="X22" s="13" t="inlineStr">
        <is>
          <t>X</t>
        </is>
      </c>
      <c r="Y22" s="13" t="n"/>
      <c r="Z22" s="13" t="n"/>
      <c r="AA22" s="18">
        <f>IF($B22="","",COUNTIF($Q22:$Z22,"X"))</f>
        <v>5</v>
      </c>
    </row>
    <row r="23" ht="34" customHeight="1">
      <c r="A23" s="11" t="inlineStr">
        <is>
          <t>Performance and track record</t>
        </is>
      </c>
      <c r="B23" s="12" t="inlineStr">
        <is>
          <t>Benchmark and relative returns</t>
        </is>
      </c>
      <c r="C23" s="11" t="inlineStr">
        <is>
          <t>Compare the strategy's returns with its benchmark.</t>
        </is>
      </c>
      <c r="D23" s="13" t="inlineStr">
        <is>
          <t>Strategy</t>
        </is>
      </c>
      <c r="E23" s="14" t="n"/>
      <c r="F23" s="15" t="n"/>
      <c r="G23" s="11" t="inlineStr">
        <is>
          <t>Benchmark name, and any benchmark changes over time.</t>
        </is>
      </c>
      <c r="H23" s="14" t="inlineStr">
        <is>
          <t>Performance and analytics</t>
        </is>
      </c>
      <c r="I23" s="14" t="inlineStr">
        <is>
          <t>Performance and analytics</t>
        </is>
      </c>
      <c r="J23" s="14" t="inlineStr">
        <is>
          <t>Compliance</t>
        </is>
      </c>
      <c r="K23" s="13" t="inlineStr">
        <is>
          <t>Quarterly</t>
        </is>
      </c>
      <c r="L23" s="14" t="inlineStr">
        <is>
          <t>Past performance disclaimer</t>
        </is>
      </c>
      <c r="M23" s="15" t="n"/>
      <c r="N23" s="16" t="str">
        <f>IF(OR($B23="",$M23=""),"",IFERROR(EDATE($M23,VLOOKUP($K23,'Settings'!$A$32:$B$36,2,FALSE)),""))</f>
        <v/>
      </c>
      <c r="O23" s="17" t="str">
        <f>IF($B23="","",IF($E23="","Missing value",IF(AND($K23&lt;&gt;"On change",$F23=""),"No as-of date",IF(AND($K23&lt;&gt;"On change",IFERROR($F23&lt;=EDATE('Settings'!$B$4,-VLOOKUP($K23,'Settings'!$A$32:$B$36,2,FALSE)),FALSE)),"Stale",IF(OR($M23="",AND(ISNUMBER($N23),$N23&lt;=TODAY())),"Review due","Current")))))</f>
        <v>Missing value</v>
      </c>
      <c r="P23" s="14" t="n"/>
      <c r="Q23" s="13" t="n"/>
      <c r="R23" s="13" t="inlineStr">
        <is>
          <t>X</t>
        </is>
      </c>
      <c r="S23" s="13" t="inlineStr">
        <is>
          <t>X</t>
        </is>
      </c>
      <c r="T23" s="13" t="inlineStr">
        <is>
          <t>X</t>
        </is>
      </c>
      <c r="U23" s="13" t="n"/>
      <c r="V23" s="13" t="n"/>
      <c r="W23" s="13" t="inlineStr">
        <is>
          <t>X</t>
        </is>
      </c>
      <c r="X23" s="13" t="n"/>
      <c r="Y23" s="13" t="n"/>
      <c r="Z23" s="13" t="n"/>
      <c r="AA23" s="18">
        <f>IF($B23="","",COUNTIF($Q23:$Z23,"X"))</f>
        <v>4</v>
      </c>
    </row>
    <row r="24" ht="34" customHeight="1">
      <c r="A24" s="11" t="inlineStr">
        <is>
          <t>Performance and track record</t>
        </is>
      </c>
      <c r="B24" s="12" t="inlineStr">
        <is>
          <t>Risk statistics</t>
        </is>
      </c>
      <c r="C24" s="11" t="inlineStr">
        <is>
          <t>Provide volatility, tracking error, drawdown and risk-adjusted return figures.</t>
        </is>
      </c>
      <c r="D24" s="13" t="inlineStr">
        <is>
          <t>Strategy</t>
        </is>
      </c>
      <c r="E24" s="14" t="n"/>
      <c r="F24" s="15" t="n"/>
      <c r="G24" s="11" t="inlineStr">
        <is>
          <t>Calculation period and data frequency.</t>
        </is>
      </c>
      <c r="H24" s="14" t="inlineStr">
        <is>
          <t>Performance and analytics</t>
        </is>
      </c>
      <c r="I24" s="14" t="inlineStr">
        <is>
          <t>Performance and analytics</t>
        </is>
      </c>
      <c r="J24" s="14" t="inlineStr">
        <is>
          <t>Compliance</t>
        </is>
      </c>
      <c r="K24" s="13" t="inlineStr">
        <is>
          <t>Quarterly</t>
        </is>
      </c>
      <c r="L24" s="14" t="inlineStr">
        <is>
          <t>Past performance disclaimer</t>
        </is>
      </c>
      <c r="M24" s="15" t="n"/>
      <c r="N24" s="16" t="str">
        <f>IF(OR($B24="",$M24=""),"",IFERROR(EDATE($M24,VLOOKUP($K24,'Settings'!$A$32:$B$36,2,FALSE)),""))</f>
        <v/>
      </c>
      <c r="O24" s="17" t="str">
        <f>IF($B24="","",IF($E24="","Missing value",IF(AND($K24&lt;&gt;"On change",$F24=""),"No as-of date",IF(AND($K24&lt;&gt;"On change",IFERROR($F24&lt;=EDATE('Settings'!$B$4,-VLOOKUP($K24,'Settings'!$A$32:$B$36,2,FALSE)),FALSE)),"Stale",IF(OR($M24="",AND(ISNUMBER($N24),$N24&lt;=TODAY())),"Review due","Current")))))</f>
        <v>Missing value</v>
      </c>
      <c r="P24" s="14" t="n"/>
      <c r="Q24" s="13" t="n"/>
      <c r="R24" s="13" t="inlineStr">
        <is>
          <t>X</t>
        </is>
      </c>
      <c r="S24" s="13" t="inlineStr">
        <is>
          <t>X</t>
        </is>
      </c>
      <c r="T24" s="13" t="inlineStr">
        <is>
          <t>X</t>
        </is>
      </c>
      <c r="U24" s="13" t="n"/>
      <c r="V24" s="13" t="n"/>
      <c r="W24" s="13" t="inlineStr">
        <is>
          <t>X</t>
        </is>
      </c>
      <c r="X24" s="13" t="n"/>
      <c r="Y24" s="13" t="n"/>
      <c r="Z24" s="13" t="n"/>
      <c r="AA24" s="18">
        <f>IF($B24="","",COUNTIF($Q24:$Z24,"X"))</f>
        <v>4</v>
      </c>
    </row>
    <row r="25" ht="34" customHeight="1">
      <c r="A25" s="11" t="inlineStr">
        <is>
          <t>Performance and track record</t>
        </is>
      </c>
      <c r="B25" s="12" t="inlineStr">
        <is>
          <t>Fund track record</t>
        </is>
      </c>
      <c r="C25" s="11" t="inlineStr">
        <is>
          <t>Provide the track record for each prior fund, including IRR and multiples.</t>
        </is>
      </c>
      <c r="D25" s="13" t="inlineStr">
        <is>
          <t>Fund</t>
        </is>
      </c>
      <c r="E25" s="14" t="n"/>
      <c r="F25" s="15" t="n"/>
      <c r="G25" s="11" t="inlineStr">
        <is>
          <t>Gross and net, valuation date, and the realized and unrealized split.</t>
        </is>
      </c>
      <c r="H25" s="14" t="inlineStr">
        <is>
          <t>Finance and fund accounting</t>
        </is>
      </c>
      <c r="I25" s="14" t="inlineStr">
        <is>
          <t>Finance</t>
        </is>
      </c>
      <c r="J25" s="14" t="inlineStr">
        <is>
          <t>Compliance</t>
        </is>
      </c>
      <c r="K25" s="13" t="inlineStr">
        <is>
          <t>Quarterly</t>
        </is>
      </c>
      <c r="L25" s="14" t="inlineStr">
        <is>
          <t>Past performance and valuation disclaimers</t>
        </is>
      </c>
      <c r="M25" s="15" t="n"/>
      <c r="N25" s="16" t="str">
        <f>IF(OR($B25="",$M25=""),"",IFERROR(EDATE($M25,VLOOKUP($K25,'Settings'!$A$32:$B$36,2,FALSE)),""))</f>
        <v/>
      </c>
      <c r="O25" s="17" t="str">
        <f>IF($B25="","",IF($E25="","Missing value",IF(AND($K25&lt;&gt;"On change",$F25=""),"No as-of date",IF(AND($K25&lt;&gt;"On change",IFERROR($F25&lt;=EDATE('Settings'!$B$4,-VLOOKUP($K25,'Settings'!$A$32:$B$36,2,FALSE)),FALSE)),"Stale",IF(OR($M25="",AND(ISNUMBER($N25),$N25&lt;=TODAY())),"Review due","Current")))))</f>
        <v>Missing value</v>
      </c>
      <c r="P25" s="14" t="n"/>
      <c r="Q25" s="13" t="n"/>
      <c r="R25" s="13" t="inlineStr">
        <is>
          <t>X</t>
        </is>
      </c>
      <c r="S25" s="13" t="inlineStr">
        <is>
          <t>X</t>
        </is>
      </c>
      <c r="T25" s="13" t="inlineStr">
        <is>
          <t>X</t>
        </is>
      </c>
      <c r="U25" s="13" t="n"/>
      <c r="V25" s="13" t="n"/>
      <c r="W25" s="13" t="inlineStr">
        <is>
          <t>X</t>
        </is>
      </c>
      <c r="X25" s="13" t="n"/>
      <c r="Y25" s="13" t="n"/>
      <c r="Z25" s="13" t="n"/>
      <c r="AA25" s="18">
        <f>IF($B25="","",COUNTIF($Q25:$Z25,"X"))</f>
        <v>4</v>
      </c>
    </row>
    <row r="26" ht="34" customHeight="1">
      <c r="A26" s="11" t="inlineStr">
        <is>
          <t>Performance and track record</t>
        </is>
      </c>
      <c r="B26" s="12" t="inlineStr">
        <is>
          <t>Portfolio exposures and top holdings</t>
        </is>
      </c>
      <c r="C26" s="11" t="inlineStr">
        <is>
          <t>Provide current exposures by sector and region, and the top holdings.</t>
        </is>
      </c>
      <c r="D26" s="13" t="inlineStr">
        <is>
          <t>Fund</t>
        </is>
      </c>
      <c r="E26" s="14" t="n"/>
      <c r="F26" s="15" t="n"/>
      <c r="G26" s="11" t="inlineStr">
        <is>
          <t>Look-through basis and the date of the holdings.</t>
        </is>
      </c>
      <c r="H26" s="14" t="inlineStr">
        <is>
          <t>Performance and analytics</t>
        </is>
      </c>
      <c r="I26" s="14" t="inlineStr">
        <is>
          <t>Performance and analytics</t>
        </is>
      </c>
      <c r="J26" s="14" t="inlineStr">
        <is>
          <t>Compliance</t>
        </is>
      </c>
      <c r="K26" s="13" t="inlineStr">
        <is>
          <t>Quarterly</t>
        </is>
      </c>
      <c r="L26" s="14" t="n"/>
      <c r="M26" s="15" t="n"/>
      <c r="N26" s="16" t="str">
        <f>IF(OR($B26="",$M26=""),"",IFERROR(EDATE($M26,VLOOKUP($K26,'Settings'!$A$32:$B$36,2,FALSE)),""))</f>
        <v/>
      </c>
      <c r="O26" s="17" t="str">
        <f>IF($B26="","",IF($E26="","Missing value",IF(AND($K26&lt;&gt;"On change",$F26=""),"No as-of date",IF(AND($K26&lt;&gt;"On change",IFERROR($F26&lt;=EDATE('Settings'!$B$4,-VLOOKUP($K26,'Settings'!$A$32:$B$36,2,FALSE)),FALSE)),"Stale",IF(OR($M26="",AND(ISNUMBER($N26),$N26&lt;=TODAY())),"Review due","Current")))))</f>
        <v>Missing value</v>
      </c>
      <c r="P26" s="14" t="n"/>
      <c r="Q26" s="13" t="n"/>
      <c r="R26" s="13" t="inlineStr">
        <is>
          <t>X</t>
        </is>
      </c>
      <c r="S26" s="13" t="inlineStr">
        <is>
          <t>X</t>
        </is>
      </c>
      <c r="T26" s="13" t="inlineStr">
        <is>
          <t>X</t>
        </is>
      </c>
      <c r="U26" s="13" t="n"/>
      <c r="V26" s="13" t="n"/>
      <c r="W26" s="13" t="inlineStr">
        <is>
          <t>X</t>
        </is>
      </c>
      <c r="X26" s="13" t="inlineStr">
        <is>
          <t>X</t>
        </is>
      </c>
      <c r="Y26" s="13" t="n"/>
      <c r="Z26" s="13" t="n"/>
      <c r="AA26" s="18">
        <f>IF($B26="","",COUNTIF($Q26:$Z26,"X"))</f>
        <v>5</v>
      </c>
    </row>
    <row r="27" ht="34" customHeight="1">
      <c r="A27" s="11" t="inlineStr">
        <is>
          <t>Performance and track record</t>
        </is>
      </c>
      <c r="B27" s="12" t="inlineStr">
        <is>
          <t>Default, loss and write-off history</t>
        </is>
      </c>
      <c r="C27" s="11" t="inlineStr">
        <is>
          <t>Describe any defaults, losses or write-offs in the portfolio.</t>
        </is>
      </c>
      <c r="D27" s="13" t="inlineStr">
        <is>
          <t>Fund</t>
        </is>
      </c>
      <c r="E27" s="14" t="n"/>
      <c r="F27" s="15" t="n"/>
      <c r="G27" s="11" t="inlineStr">
        <is>
          <t>The definition of default you use.</t>
        </is>
      </c>
      <c r="H27" s="14" t="inlineStr">
        <is>
          <t>Investment team</t>
        </is>
      </c>
      <c r="I27" s="14" t="inlineStr">
        <is>
          <t>Investment team</t>
        </is>
      </c>
      <c r="J27" s="14" t="inlineStr">
        <is>
          <t>Compliance</t>
        </is>
      </c>
      <c r="K27" s="13" t="inlineStr">
        <is>
          <t>Quarterly</t>
        </is>
      </c>
      <c r="L27" s="14" t="inlineStr">
        <is>
          <t>Send to compliance before each use</t>
        </is>
      </c>
      <c r="M27" s="15" t="n"/>
      <c r="N27" s="16" t="str">
        <f>IF(OR($B27="",$M27=""),"",IFERROR(EDATE($M27,VLOOKUP($K27,'Settings'!$A$32:$B$36,2,FALSE)),""))</f>
        <v/>
      </c>
      <c r="O27" s="17" t="str">
        <f>IF($B27="","",IF($E27="","Missing value",IF(AND($K27&lt;&gt;"On change",$F27=""),"No as-of date",IF(AND($K27&lt;&gt;"On change",IFERROR($F27&lt;=EDATE('Settings'!$B$4,-VLOOKUP($K27,'Settings'!$A$32:$B$36,2,FALSE)),FALSE)),"Stale",IF(OR($M27="",AND(ISNUMBER($N27),$N27&lt;=TODAY())),"Review due","Current")))))</f>
        <v>Missing value</v>
      </c>
      <c r="P27" s="14" t="n"/>
      <c r="Q27" s="13" t="n"/>
      <c r="R27" s="13" t="inlineStr">
        <is>
          <t>X</t>
        </is>
      </c>
      <c r="S27" s="13" t="inlineStr">
        <is>
          <t>X</t>
        </is>
      </c>
      <c r="T27" s="13" t="n"/>
      <c r="U27" s="13" t="n"/>
      <c r="V27" s="13" t="inlineStr">
        <is>
          <t>X</t>
        </is>
      </c>
      <c r="W27" s="13" t="n"/>
      <c r="X27" s="13" t="n"/>
      <c r="Y27" s="13" t="n"/>
      <c r="Z27" s="13" t="n"/>
      <c r="AA27" s="18">
        <f>IF($B27="","",COUNTIF($Q27:$Z27,"X"))</f>
        <v>3</v>
      </c>
    </row>
    <row r="28" ht="34" customHeight="1">
      <c r="A28" s="11" t="inlineStr">
        <is>
          <t>Funds and vehicles</t>
        </is>
      </c>
      <c r="B28" s="12" t="inlineStr">
        <is>
          <t>Vehicle structure</t>
        </is>
      </c>
      <c r="C28" s="11" t="inlineStr">
        <is>
          <t>List the vehicles in the fund structure (master, feeders, parallel funds) and their domiciles.</t>
        </is>
      </c>
      <c r="D28" s="13" t="inlineStr">
        <is>
          <t>Vehicle</t>
        </is>
      </c>
      <c r="E28" s="14" t="n"/>
      <c r="F28" s="15" t="n"/>
      <c r="G28" s="11" t="inlineStr">
        <is>
          <t>Mark which facts are shared across vehicles and which belong to one vehicle only.</t>
        </is>
      </c>
      <c r="H28" s="14" t="inlineStr">
        <is>
          <t>Legal and fund operations</t>
        </is>
      </c>
      <c r="I28" s="14" t="inlineStr">
        <is>
          <t>Legal</t>
        </is>
      </c>
      <c r="J28" s="14" t="inlineStr">
        <is>
          <t>Compliance</t>
        </is>
      </c>
      <c r="K28" s="13" t="inlineStr">
        <is>
          <t>On change</t>
        </is>
      </c>
      <c r="L28" s="14" t="n"/>
      <c r="M28" s="15" t="n"/>
      <c r="N28" s="16" t="str">
        <f>IF(OR($B28="",$M28=""),"",IFERROR(EDATE($M28,VLOOKUP($K28,'Settings'!$A$32:$B$36,2,FALSE)),""))</f>
        <v/>
      </c>
      <c r="O28" s="17" t="str">
        <f>IF($B28="","",IF($E28="","Missing value",IF(AND($K28&lt;&gt;"On change",$F28=""),"No as-of date",IF(AND($K28&lt;&gt;"On change",IFERROR($F28&lt;=EDATE('Settings'!$B$4,-VLOOKUP($K28,'Settings'!$A$32:$B$36,2,FALSE)),FALSE)),"Stale",IF(OR($M28="",AND(ISNUMBER($N28),$N28&lt;=TODAY())),"Review due","Current")))))</f>
        <v>Missing value</v>
      </c>
      <c r="P28" s="14" t="n"/>
      <c r="Q28" s="13" t="n"/>
      <c r="R28" s="13" t="inlineStr">
        <is>
          <t>X</t>
        </is>
      </c>
      <c r="S28" s="13" t="n"/>
      <c r="T28" s="13" t="n"/>
      <c r="U28" s="13" t="n"/>
      <c r="V28" s="13" t="inlineStr">
        <is>
          <t>X</t>
        </is>
      </c>
      <c r="W28" s="13" t="n"/>
      <c r="X28" s="13" t="n"/>
      <c r="Y28" s="13" t="n"/>
      <c r="Z28" s="13" t="n"/>
      <c r="AA28" s="18">
        <f>IF($B28="","",COUNTIF($Q28:$Z28,"X"))</f>
        <v>2</v>
      </c>
    </row>
    <row r="29" ht="34" customHeight="1">
      <c r="A29" s="11" t="inlineStr">
        <is>
          <t>Funds and vehicles</t>
        </is>
      </c>
      <c r="B29" s="12" t="inlineStr">
        <is>
          <t>Fund size, commitments and capital called</t>
        </is>
      </c>
      <c r="C29" s="11" t="inlineStr">
        <is>
          <t>What is the fund's size, total commitments and capital called to date?</t>
        </is>
      </c>
      <c r="D29" s="13" t="inlineStr">
        <is>
          <t>Fund</t>
        </is>
      </c>
      <c r="E29" s="14" t="n"/>
      <c r="F29" s="15" t="n"/>
      <c r="G29" s="11" t="inlineStr">
        <is>
          <t>Committed versus called, and the currency.</t>
        </is>
      </c>
      <c r="H29" s="14" t="inlineStr">
        <is>
          <t>Fund accounting</t>
        </is>
      </c>
      <c r="I29" s="14" t="inlineStr">
        <is>
          <t>Finance</t>
        </is>
      </c>
      <c r="J29" s="14" t="inlineStr">
        <is>
          <t>Compliance</t>
        </is>
      </c>
      <c r="K29" s="13" t="inlineStr">
        <is>
          <t>Quarterly</t>
        </is>
      </c>
      <c r="L29" s="14" t="n"/>
      <c r="M29" s="15" t="n"/>
      <c r="N29" s="16" t="str">
        <f>IF(OR($B29="",$M29=""),"",IFERROR(EDATE($M29,VLOOKUP($K29,'Settings'!$A$32:$B$36,2,FALSE)),""))</f>
        <v/>
      </c>
      <c r="O29" s="17" t="str">
        <f>IF($B29="","",IF($E29="","Missing value",IF(AND($K29&lt;&gt;"On change",$F29=""),"No as-of date",IF(AND($K29&lt;&gt;"On change",IFERROR($F29&lt;=EDATE('Settings'!$B$4,-VLOOKUP($K29,'Settings'!$A$32:$B$36,2,FALSE)),FALSE)),"Stale",IF(OR($M29="",AND(ISNUMBER($N29),$N29&lt;=TODAY())),"Review due","Current")))))</f>
        <v>Missing value</v>
      </c>
      <c r="P29" s="14" t="n"/>
      <c r="Q29" s="13" t="n"/>
      <c r="R29" s="13" t="inlineStr">
        <is>
          <t>X</t>
        </is>
      </c>
      <c r="S29" s="13" t="inlineStr">
        <is>
          <t>X</t>
        </is>
      </c>
      <c r="T29" s="13" t="n"/>
      <c r="U29" s="13" t="n"/>
      <c r="V29" s="13" t="n"/>
      <c r="W29" s="13" t="inlineStr">
        <is>
          <t>X</t>
        </is>
      </c>
      <c r="X29" s="13" t="inlineStr">
        <is>
          <t>X</t>
        </is>
      </c>
      <c r="Y29" s="13" t="n"/>
      <c r="Z29" s="13" t="n"/>
      <c r="AA29" s="18">
        <f>IF($B29="","",COUNTIF($Q29:$Z29,"X"))</f>
        <v>4</v>
      </c>
    </row>
    <row r="30" ht="21" customHeight="1">
      <c r="A30" s="11" t="inlineStr">
        <is>
          <t>Funds and vehicles</t>
        </is>
      </c>
      <c r="B30" s="12" t="inlineStr">
        <is>
          <t>NAV by vehicle</t>
        </is>
      </c>
      <c r="C30" s="11" t="inlineStr">
        <is>
          <t>What is the vehicle's current NAV?</t>
        </is>
      </c>
      <c r="D30" s="13" t="inlineStr">
        <is>
          <t>Vehicle</t>
        </is>
      </c>
      <c r="E30" s="14" t="n"/>
      <c r="F30" s="15" t="n"/>
      <c r="G30" s="11" t="inlineStr">
        <is>
          <t>Valuation date and methodology.</t>
        </is>
      </c>
      <c r="H30" s="14" t="inlineStr">
        <is>
          <t>Fund administrator</t>
        </is>
      </c>
      <c r="I30" s="14" t="inlineStr">
        <is>
          <t>Finance</t>
        </is>
      </c>
      <c r="J30" s="14" t="inlineStr">
        <is>
          <t>Compliance</t>
        </is>
      </c>
      <c r="K30" s="13" t="inlineStr">
        <is>
          <t>Quarterly</t>
        </is>
      </c>
      <c r="L30" s="14" t="inlineStr">
        <is>
          <t>Valuation basis</t>
        </is>
      </c>
      <c r="M30" s="15" t="n"/>
      <c r="N30" s="16" t="str">
        <f>IF(OR($B30="",$M30=""),"",IFERROR(EDATE($M30,VLOOKUP($K30,'Settings'!$A$32:$B$36,2,FALSE)),""))</f>
        <v/>
      </c>
      <c r="O30" s="17" t="str">
        <f>IF($B30="","",IF($E30="","Missing value",IF(AND($K30&lt;&gt;"On change",$F30=""),"No as-of date",IF(AND($K30&lt;&gt;"On change",IFERROR($F30&lt;=EDATE('Settings'!$B$4,-VLOOKUP($K30,'Settings'!$A$32:$B$36,2,FALSE)),FALSE)),"Stale",IF(OR($M30="",AND(ISNUMBER($N30),$N30&lt;=TODAY())),"Review due","Current")))))</f>
        <v>Missing value</v>
      </c>
      <c r="P30" s="14" t="n"/>
      <c r="Q30" s="13" t="n"/>
      <c r="R30" s="13" t="inlineStr">
        <is>
          <t>X</t>
        </is>
      </c>
      <c r="S30" s="13" t="n"/>
      <c r="T30" s="13" t="n"/>
      <c r="U30" s="13" t="n"/>
      <c r="V30" s="13" t="inlineStr">
        <is>
          <t>X</t>
        </is>
      </c>
      <c r="W30" s="13" t="n"/>
      <c r="X30" s="13" t="inlineStr">
        <is>
          <t>X</t>
        </is>
      </c>
      <c r="Y30" s="13" t="n"/>
      <c r="Z30" s="13" t="n"/>
      <c r="AA30" s="18">
        <f>IF($B30="","",COUNTIF($Q30:$Z30,"X"))</f>
        <v>3</v>
      </c>
    </row>
    <row r="31" ht="34" customHeight="1">
      <c r="A31" s="11" t="inlineStr">
        <is>
          <t>Funds and vehicles</t>
        </is>
      </c>
      <c r="B31" s="12" t="inlineStr">
        <is>
          <t>Fundraising status</t>
        </is>
      </c>
      <c r="C31" s="11" t="inlineStr">
        <is>
          <t>Which funds are in market, and what are their target sizes and close dates?</t>
        </is>
      </c>
      <c r="D31" s="13" t="inlineStr">
        <is>
          <t>Fund</t>
        </is>
      </c>
      <c r="E31" s="14" t="n"/>
      <c r="F31" s="15" t="n"/>
      <c r="G31" s="11" t="n"/>
      <c r="H31" s="14" t="inlineStr">
        <is>
          <t>Investor relations</t>
        </is>
      </c>
      <c r="I31" s="14" t="inlineStr">
        <is>
          <t>Investor relations</t>
        </is>
      </c>
      <c r="J31" s="14" t="inlineStr">
        <is>
          <t>Compliance</t>
        </is>
      </c>
      <c r="K31" s="13" t="inlineStr">
        <is>
          <t>On change</t>
        </is>
      </c>
      <c r="L31" s="14" t="n"/>
      <c r="M31" s="15" t="n"/>
      <c r="N31" s="16" t="str">
        <f>IF(OR($B31="",$M31=""),"",IFERROR(EDATE($M31,VLOOKUP($K31,'Settings'!$A$32:$B$36,2,FALSE)),""))</f>
        <v/>
      </c>
      <c r="O31" s="17" t="str">
        <f>IF($B31="","",IF($E31="","Missing value",IF(AND($K31&lt;&gt;"On change",$F31=""),"No as-of date",IF(AND($K31&lt;&gt;"On change",IFERROR($F31&lt;=EDATE('Settings'!$B$4,-VLOOKUP($K31,'Settings'!$A$32:$B$36,2,FALSE)),FALSE)),"Stale",IF(OR($M31="",AND(ISNUMBER($N31),$N31&lt;=TODAY())),"Review due","Current")))))</f>
        <v>Missing value</v>
      </c>
      <c r="P31" s="14" t="n"/>
      <c r="Q31" s="13" t="inlineStr">
        <is>
          <t>X</t>
        </is>
      </c>
      <c r="R31" s="13" t="inlineStr">
        <is>
          <t>X</t>
        </is>
      </c>
      <c r="S31" s="13" t="inlineStr">
        <is>
          <t>X</t>
        </is>
      </c>
      <c r="T31" s="13" t="n"/>
      <c r="U31" s="13" t="n"/>
      <c r="V31" s="13" t="n"/>
      <c r="W31" s="13" t="inlineStr">
        <is>
          <t>X</t>
        </is>
      </c>
      <c r="X31" s="13" t="n"/>
      <c r="Y31" s="13" t="n"/>
      <c r="Z31" s="13" t="n"/>
      <c r="AA31" s="18">
        <f>IF($B31="","",COUNTIF($Q31:$Z31,"X"))</f>
        <v>4</v>
      </c>
    </row>
    <row r="32" ht="21" customHeight="1">
      <c r="A32" s="11" t="inlineStr">
        <is>
          <t>Funds and vehicles</t>
        </is>
      </c>
      <c r="B32" s="12" t="inlineStr">
        <is>
          <t>GP and employee commitment</t>
        </is>
      </c>
      <c r="C32" s="11" t="inlineStr">
        <is>
          <t>What have the GP and employees committed to the fund?</t>
        </is>
      </c>
      <c r="D32" s="13" t="inlineStr">
        <is>
          <t>Fund</t>
        </is>
      </c>
      <c r="E32" s="14" t="n"/>
      <c r="F32" s="15" t="n"/>
      <c r="G32" s="11" t="inlineStr">
        <is>
          <t>Amount or percentage, and how it is funded.</t>
        </is>
      </c>
      <c r="H32" s="14" t="inlineStr">
        <is>
          <t>Finance</t>
        </is>
      </c>
      <c r="I32" s="14" t="inlineStr">
        <is>
          <t>Finance</t>
        </is>
      </c>
      <c r="J32" s="14" t="inlineStr">
        <is>
          <t>Compliance</t>
        </is>
      </c>
      <c r="K32" s="13" t="inlineStr">
        <is>
          <t>On change</t>
        </is>
      </c>
      <c r="L32" s="14" t="n"/>
      <c r="M32" s="15" t="n"/>
      <c r="N32" s="16" t="str">
        <f>IF(OR($B32="",$M32=""),"",IFERROR(EDATE($M32,VLOOKUP($K32,'Settings'!$A$32:$B$36,2,FALSE)),""))</f>
        <v/>
      </c>
      <c r="O32" s="17" t="str">
        <f>IF($B32="","",IF($E32="","Missing value",IF(AND($K32&lt;&gt;"On change",$F32=""),"No as-of date",IF(AND($K32&lt;&gt;"On change",IFERROR($F32&lt;=EDATE('Settings'!$B$4,-VLOOKUP($K32,'Settings'!$A$32:$B$36,2,FALSE)),FALSE)),"Stale",IF(OR($M32="",AND(ISNUMBER($N32),$N32&lt;=TODAY())),"Review due","Current")))))</f>
        <v>Missing value</v>
      </c>
      <c r="P32" s="14" t="n"/>
      <c r="Q32" s="13" t="n"/>
      <c r="R32" s="13" t="inlineStr">
        <is>
          <t>X</t>
        </is>
      </c>
      <c r="S32" s="13" t="n"/>
      <c r="T32" s="13" t="n"/>
      <c r="U32" s="13" t="n"/>
      <c r="V32" s="13" t="inlineStr">
        <is>
          <t>X</t>
        </is>
      </c>
      <c r="W32" s="13" t="n"/>
      <c r="X32" s="13" t="n"/>
      <c r="Y32" s="13" t="n"/>
      <c r="Z32" s="13" t="n"/>
      <c r="AA32" s="18">
        <f>IF($B32="","",COUNTIF($Q32:$Z32,"X"))</f>
        <v>2</v>
      </c>
    </row>
    <row r="33" ht="34" customHeight="1">
      <c r="A33" s="11" t="inlineStr">
        <is>
          <t>Funds and vehicles</t>
        </is>
      </c>
      <c r="B33" s="12" t="inlineStr">
        <is>
          <t>Fees and key terms by vehicle</t>
        </is>
      </c>
      <c r="C33" s="11" t="inlineStr">
        <is>
          <t>Summarize management fees, carried interest or performance fees, and other key terms.</t>
        </is>
      </c>
      <c r="D33" s="13" t="inlineStr">
        <is>
          <t>Vehicle</t>
        </is>
      </c>
      <c r="E33" s="14" t="n"/>
      <c r="F33" s="15" t="n"/>
      <c r="G33" s="11" t="inlineStr">
        <is>
          <t>Take terms from the governing documents and note where vehicles differ.</t>
        </is>
      </c>
      <c r="H33" s="14" t="inlineStr">
        <is>
          <t>Legal</t>
        </is>
      </c>
      <c r="I33" s="14" t="inlineStr">
        <is>
          <t>Legal</t>
        </is>
      </c>
      <c r="J33" s="14" t="inlineStr">
        <is>
          <t>Compliance</t>
        </is>
      </c>
      <c r="K33" s="13" t="inlineStr">
        <is>
          <t>On change</t>
        </is>
      </c>
      <c r="L33" s="14" t="inlineStr">
        <is>
          <t>Subject to governing documents</t>
        </is>
      </c>
      <c r="M33" s="15" t="n"/>
      <c r="N33" s="16" t="str">
        <f>IF(OR($B33="",$M33=""),"",IFERROR(EDATE($M33,VLOOKUP($K33,'Settings'!$A$32:$B$36,2,FALSE)),""))</f>
        <v/>
      </c>
      <c r="O33" s="17" t="str">
        <f>IF($B33="","",IF($E33="","Missing value",IF(AND($K33&lt;&gt;"On change",$F33=""),"No as-of date",IF(AND($K33&lt;&gt;"On change",IFERROR($F33&lt;=EDATE('Settings'!$B$4,-VLOOKUP($K33,'Settings'!$A$32:$B$36,2,FALSE)),FALSE)),"Stale",IF(OR($M33="",AND(ISNUMBER($N33),$N33&lt;=TODAY())),"Review due","Current")))))</f>
        <v>Missing value</v>
      </c>
      <c r="P33" s="14" t="n"/>
      <c r="Q33" s="13" t="n"/>
      <c r="R33" s="13" t="inlineStr">
        <is>
          <t>X</t>
        </is>
      </c>
      <c r="S33" s="13" t="inlineStr">
        <is>
          <t>X</t>
        </is>
      </c>
      <c r="T33" s="13" t="inlineStr">
        <is>
          <t>X</t>
        </is>
      </c>
      <c r="U33" s="13" t="n"/>
      <c r="V33" s="13" t="n"/>
      <c r="W33" s="13" t="n"/>
      <c r="X33" s="13" t="n"/>
      <c r="Y33" s="13" t="n"/>
      <c r="Z33" s="13" t="n"/>
      <c r="AA33" s="18">
        <f>IF($B33="","",COUNTIF($Q33:$Z33,"X"))</f>
        <v>3</v>
      </c>
    </row>
    <row r="34" ht="34" customHeight="1">
      <c r="A34" s="11" t="inlineStr">
        <is>
          <t>Operations and service providers</t>
        </is>
      </c>
      <c r="B34" s="12" t="inlineStr">
        <is>
          <t>Service providers</t>
        </is>
      </c>
      <c r="C34" s="11" t="inlineStr">
        <is>
          <t>Name your auditor, administrator, custodian, prime broker and legal counsel.</t>
        </is>
      </c>
      <c r="D34" s="13" t="inlineStr">
        <is>
          <t>Fund</t>
        </is>
      </c>
      <c r="E34" s="14" t="n"/>
      <c r="F34" s="15" t="n"/>
      <c r="G34" s="11" t="inlineStr">
        <is>
          <t>List per fund where providers differ.</t>
        </is>
      </c>
      <c r="H34" s="14" t="inlineStr">
        <is>
          <t>Operations</t>
        </is>
      </c>
      <c r="I34" s="14" t="inlineStr">
        <is>
          <t>Operations</t>
        </is>
      </c>
      <c r="J34" s="14" t="inlineStr">
        <is>
          <t>Compliance</t>
        </is>
      </c>
      <c r="K34" s="13" t="inlineStr">
        <is>
          <t>On change</t>
        </is>
      </c>
      <c r="L34" s="14" t="n"/>
      <c r="M34" s="15" t="n"/>
      <c r="N34" s="16" t="str">
        <f>IF(OR($B34="",$M34=""),"",IFERROR(EDATE($M34,VLOOKUP($K34,'Settings'!$A$32:$B$36,2,FALSE)),""))</f>
        <v/>
      </c>
      <c r="O34" s="17" t="str">
        <f>IF($B34="","",IF($E34="","Missing value",IF(AND($K34&lt;&gt;"On change",$F34=""),"No as-of date",IF(AND($K34&lt;&gt;"On change",IFERROR($F34&lt;=EDATE('Settings'!$B$4,-VLOOKUP($K34,'Settings'!$A$32:$B$36,2,FALSE)),FALSE)),"Stale",IF(OR($M34="",AND(ISNUMBER($N34),$N34&lt;=TODAY())),"Review due","Current")))))</f>
        <v>Missing value</v>
      </c>
      <c r="P34" s="14" t="n"/>
      <c r="Q34" s="13" t="inlineStr">
        <is>
          <t>X</t>
        </is>
      </c>
      <c r="R34" s="13" t="inlineStr">
        <is>
          <t>X</t>
        </is>
      </c>
      <c r="S34" s="13" t="inlineStr">
        <is>
          <t>X</t>
        </is>
      </c>
      <c r="T34" s="13" t="inlineStr">
        <is>
          <t>X</t>
        </is>
      </c>
      <c r="U34" s="13" t="n"/>
      <c r="V34" s="13" t="inlineStr">
        <is>
          <t>X</t>
        </is>
      </c>
      <c r="W34" s="13" t="n"/>
      <c r="X34" s="13" t="n"/>
      <c r="Y34" s="13" t="n"/>
      <c r="Z34" s="13" t="n"/>
      <c r="AA34" s="18">
        <f>IF($B34="","",COUNTIF($Q34:$Z34,"X"))</f>
        <v>5</v>
      </c>
    </row>
    <row r="35" ht="34" customHeight="1">
      <c r="A35" s="11" t="inlineStr">
        <is>
          <t>Operations and service providers</t>
        </is>
      </c>
      <c r="B35" s="12" t="inlineStr">
        <is>
          <t>Insurance coverage</t>
        </is>
      </c>
      <c r="C35" s="11" t="inlineStr">
        <is>
          <t>Describe your insurance coverage (for example E&amp;O, D&amp;O and cyber).</t>
        </is>
      </c>
      <c r="D35" s="13" t="inlineStr">
        <is>
          <t>Firm</t>
        </is>
      </c>
      <c r="E35" s="14" t="n"/>
      <c r="F35" s="15" t="n"/>
      <c r="G35" s="11" t="inlineStr">
        <is>
          <t>Policy period.</t>
        </is>
      </c>
      <c r="H35" s="14" t="inlineStr">
        <is>
          <t>Operations and legal</t>
        </is>
      </c>
      <c r="I35" s="14" t="inlineStr">
        <is>
          <t>Operations</t>
        </is>
      </c>
      <c r="J35" s="14" t="inlineStr">
        <is>
          <t>Legal</t>
        </is>
      </c>
      <c r="K35" s="13" t="inlineStr">
        <is>
          <t>Annual</t>
        </is>
      </c>
      <c r="L35" s="14" t="n"/>
      <c r="M35" s="15" t="n"/>
      <c r="N35" s="16" t="str">
        <f>IF(OR($B35="",$M35=""),"",IFERROR(EDATE($M35,VLOOKUP($K35,'Settings'!$A$32:$B$36,2,FALSE)),""))</f>
        <v/>
      </c>
      <c r="O35" s="17" t="str">
        <f>IF($B35="","",IF($E35="","Missing value",IF(AND($K35&lt;&gt;"On change",$F35=""),"No as-of date",IF(AND($K35&lt;&gt;"On change",IFERROR($F35&lt;=EDATE('Settings'!$B$4,-VLOOKUP($K35,'Settings'!$A$32:$B$36,2,FALSE)),FALSE)),"Stale",IF(OR($M35="",AND(ISNUMBER($N35),$N35&lt;=TODAY())),"Review due","Current")))))</f>
        <v>Missing value</v>
      </c>
      <c r="P35" s="14" t="n"/>
      <c r="Q35" s="13" t="inlineStr">
        <is>
          <t>X</t>
        </is>
      </c>
      <c r="R35" s="13" t="n"/>
      <c r="S35" s="13" t="n"/>
      <c r="T35" s="13" t="n"/>
      <c r="U35" s="13" t="n"/>
      <c r="V35" s="13" t="inlineStr">
        <is>
          <t>X</t>
        </is>
      </c>
      <c r="W35" s="13" t="n"/>
      <c r="X35" s="13" t="n"/>
      <c r="Y35" s="13" t="n"/>
      <c r="Z35" s="13" t="n"/>
      <c r="AA35" s="18">
        <f>IF($B35="","",COUNTIF($Q35:$Z35,"X"))</f>
        <v>2</v>
      </c>
    </row>
    <row r="36" ht="34" customHeight="1">
      <c r="A36" s="11" t="inlineStr">
        <is>
          <t>Operations and service providers</t>
        </is>
      </c>
      <c r="B36" s="12" t="inlineStr">
        <is>
          <t>Business continuity and cyber testing</t>
        </is>
      </c>
      <c r="C36" s="11" t="inlineStr">
        <is>
          <t>When did you last test your business continuity plan and run a penetration test?</t>
        </is>
      </c>
      <c r="D36" s="13" t="inlineStr">
        <is>
          <t>Firm</t>
        </is>
      </c>
      <c r="E36" s="14" t="n"/>
      <c r="F36" s="15" t="n"/>
      <c r="G36" s="11" t="inlineStr">
        <is>
          <t>Date of the latest test and any material findings.</t>
        </is>
      </c>
      <c r="H36" s="14" t="inlineStr">
        <is>
          <t>Operations and IT</t>
        </is>
      </c>
      <c r="I36" s="14" t="inlineStr">
        <is>
          <t>Operations</t>
        </is>
      </c>
      <c r="J36" s="14" t="inlineStr">
        <is>
          <t>Compliance</t>
        </is>
      </c>
      <c r="K36" s="13" t="inlineStr">
        <is>
          <t>Annual</t>
        </is>
      </c>
      <c r="L36" s="14" t="n"/>
      <c r="M36" s="15" t="n"/>
      <c r="N36" s="16" t="str">
        <f>IF(OR($B36="",$M36=""),"",IFERROR(EDATE($M36,VLOOKUP($K36,'Settings'!$A$32:$B$36,2,FALSE)),""))</f>
        <v/>
      </c>
      <c r="O36" s="17" t="str">
        <f>IF($B36="","",IF($E36="","Missing value",IF(AND($K36&lt;&gt;"On change",$F36=""),"No as-of date",IF(AND($K36&lt;&gt;"On change",IFERROR($F36&lt;=EDATE('Settings'!$B$4,-VLOOKUP($K36,'Settings'!$A$32:$B$36,2,FALSE)),FALSE)),"Stale",IF(OR($M36="",AND(ISNUMBER($N36),$N36&lt;=TODAY())),"Review due","Current")))))</f>
        <v>Missing value</v>
      </c>
      <c r="P36" s="14" t="n"/>
      <c r="Q36" s="13" t="inlineStr">
        <is>
          <t>X</t>
        </is>
      </c>
      <c r="R36" s="13" t="n"/>
      <c r="S36" s="13" t="inlineStr">
        <is>
          <t>X</t>
        </is>
      </c>
      <c r="T36" s="13" t="n"/>
      <c r="U36" s="13" t="n"/>
      <c r="V36" s="13" t="inlineStr">
        <is>
          <t>X</t>
        </is>
      </c>
      <c r="W36" s="13" t="n"/>
      <c r="X36" s="13" t="n"/>
      <c r="Y36" s="13" t="n"/>
      <c r="Z36" s="13" t="n"/>
      <c r="AA36" s="18">
        <f>IF($B36="","",COUNTIF($Q36:$Z36,"X"))</f>
        <v>3</v>
      </c>
    </row>
    <row r="37" ht="34" customHeight="1">
      <c r="A37" s="11" t="inlineStr">
        <is>
          <t>Operations and service providers</t>
        </is>
      </c>
      <c r="B37" s="12" t="inlineStr">
        <is>
          <t>Latest audited financial statements</t>
        </is>
      </c>
      <c r="C37" s="11" t="inlineStr">
        <is>
          <t>Provide the date and auditor of the latest audited financial statements.</t>
        </is>
      </c>
      <c r="D37" s="13" t="inlineStr">
        <is>
          <t>Fund</t>
        </is>
      </c>
      <c r="E37" s="14" t="n"/>
      <c r="F37" s="15" t="n"/>
      <c r="G37" s="11" t="n"/>
      <c r="H37" s="14" t="inlineStr">
        <is>
          <t>Finance</t>
        </is>
      </c>
      <c r="I37" s="14" t="inlineStr">
        <is>
          <t>Finance</t>
        </is>
      </c>
      <c r="J37" s="14" t="inlineStr">
        <is>
          <t>Compliance</t>
        </is>
      </c>
      <c r="K37" s="13" t="inlineStr">
        <is>
          <t>Annual</t>
        </is>
      </c>
      <c r="L37" s="14" t="n"/>
      <c r="M37" s="15" t="n"/>
      <c r="N37" s="16" t="str">
        <f>IF(OR($B37="",$M37=""),"",IFERROR(EDATE($M37,VLOOKUP($K37,'Settings'!$A$32:$B$36,2,FALSE)),""))</f>
        <v/>
      </c>
      <c r="O37" s="17" t="str">
        <f>IF($B37="","",IF($E37="","Missing value",IF(AND($K37&lt;&gt;"On change",$F37=""),"No as-of date",IF(AND($K37&lt;&gt;"On change",IFERROR($F37&lt;=EDATE('Settings'!$B$4,-VLOOKUP($K37,'Settings'!$A$32:$B$36,2,FALSE)),FALSE)),"Stale",IF(OR($M37="",AND(ISNUMBER($N37),$N37&lt;=TODAY())),"Review due","Current")))))</f>
        <v>Missing value</v>
      </c>
      <c r="P37" s="14" t="n"/>
      <c r="Q37" s="13" t="n"/>
      <c r="R37" s="13" t="inlineStr">
        <is>
          <t>X</t>
        </is>
      </c>
      <c r="S37" s="13" t="n"/>
      <c r="T37" s="13" t="n"/>
      <c r="U37" s="13" t="n"/>
      <c r="V37" s="13" t="inlineStr">
        <is>
          <t>X</t>
        </is>
      </c>
      <c r="W37" s="13" t="n"/>
      <c r="X37" s="13" t="n"/>
      <c r="Y37" s="13" t="n"/>
      <c r="Z37" s="13" t="n"/>
      <c r="AA37" s="18">
        <f>IF($B37="","",COUNTIF($Q37:$Z37,"X"))</f>
        <v>2</v>
      </c>
    </row>
    <row r="38" ht="34" customHeight="1">
      <c r="A38" s="11" t="inlineStr">
        <is>
          <t>Regulatory and compliance</t>
        </is>
      </c>
      <c r="B38" s="12" t="inlineStr">
        <is>
          <t>Regulatory registrations and licenses</t>
        </is>
      </c>
      <c r="C38" s="11" t="inlineStr">
        <is>
          <t>List the regulators you are registered with and the licenses you hold.</t>
        </is>
      </c>
      <c r="D38" s="13" t="inlineStr">
        <is>
          <t>Firm</t>
        </is>
      </c>
      <c r="E38" s="14" t="n"/>
      <c r="F38" s="15" t="n"/>
      <c r="G38" s="11" t="n"/>
      <c r="H38" s="14" t="inlineStr">
        <is>
          <t>Compliance</t>
        </is>
      </c>
      <c r="I38" s="14" t="inlineStr">
        <is>
          <t>Compliance</t>
        </is>
      </c>
      <c r="J38" s="14" t="inlineStr">
        <is>
          <t>Legal</t>
        </is>
      </c>
      <c r="K38" s="13" t="inlineStr">
        <is>
          <t>On change</t>
        </is>
      </c>
      <c r="L38" s="14" t="n"/>
      <c r="M38" s="15" t="n"/>
      <c r="N38" s="16" t="str">
        <f>IF(OR($B38="",$M38=""),"",IFERROR(EDATE($M38,VLOOKUP($K38,'Settings'!$A$32:$B$36,2,FALSE)),""))</f>
        <v/>
      </c>
      <c r="O38" s="17" t="str">
        <f>IF($B38="","",IF($E38="","Missing value",IF(AND($K38&lt;&gt;"On change",$F38=""),"No as-of date",IF(AND($K38&lt;&gt;"On change",IFERROR($F38&lt;=EDATE('Settings'!$B$4,-VLOOKUP($K38,'Settings'!$A$32:$B$36,2,FALSE)),FALSE)),"Stale",IF(OR($M38="",AND(ISNUMBER($N38),$N38&lt;=TODAY())),"Review due","Current")))))</f>
        <v>Missing value</v>
      </c>
      <c r="P38" s="14" t="n"/>
      <c r="Q38" s="13" t="inlineStr">
        <is>
          <t>X</t>
        </is>
      </c>
      <c r="R38" s="13" t="inlineStr">
        <is>
          <t>X</t>
        </is>
      </c>
      <c r="S38" s="13" t="inlineStr">
        <is>
          <t>X</t>
        </is>
      </c>
      <c r="T38" s="13" t="inlineStr">
        <is>
          <t>X</t>
        </is>
      </c>
      <c r="U38" s="13" t="n"/>
      <c r="V38" s="13" t="inlineStr">
        <is>
          <t>X</t>
        </is>
      </c>
      <c r="W38" s="13" t="n"/>
      <c r="X38" s="13" t="n"/>
      <c r="Y38" s="13" t="n"/>
      <c r="Z38" s="13" t="n"/>
      <c r="AA38" s="18">
        <f>IF($B38="","",COUNTIF($Q38:$Z38,"X"))</f>
        <v>5</v>
      </c>
    </row>
    <row r="39" ht="34" customHeight="1">
      <c r="A39" s="11" t="inlineStr">
        <is>
          <t>Regulatory and compliance</t>
        </is>
      </c>
      <c r="B39" s="12" t="inlineStr">
        <is>
          <t>Regulatory examinations and inquiries</t>
        </is>
      </c>
      <c r="C39" s="11" t="inlineStr">
        <is>
          <t>Has the firm been examined by a regulator or received a deficiency letter?</t>
        </is>
      </c>
      <c r="D39" s="13" t="inlineStr">
        <is>
          <t>Firm</t>
        </is>
      </c>
      <c r="E39" s="14" t="n"/>
      <c r="F39" s="15" t="n"/>
      <c r="G39" s="11" t="inlineStr">
        <is>
          <t>Use approved compliance wording only.</t>
        </is>
      </c>
      <c r="H39" s="14" t="inlineStr">
        <is>
          <t>Compliance</t>
        </is>
      </c>
      <c r="I39" s="14" t="inlineStr">
        <is>
          <t>Compliance</t>
        </is>
      </c>
      <c r="J39" s="14" t="inlineStr">
        <is>
          <t>Legal</t>
        </is>
      </c>
      <c r="K39" s="13" t="inlineStr">
        <is>
          <t>On change</t>
        </is>
      </c>
      <c r="L39" s="14" t="inlineStr">
        <is>
          <t>Send to compliance before each use</t>
        </is>
      </c>
      <c r="M39" s="15" t="n"/>
      <c r="N39" s="16" t="str">
        <f>IF(OR($B39="",$M39=""),"",IFERROR(EDATE($M39,VLOOKUP($K39,'Settings'!$A$32:$B$36,2,FALSE)),""))</f>
        <v/>
      </c>
      <c r="O39" s="17" t="str">
        <f>IF($B39="","",IF($E39="","Missing value",IF(AND($K39&lt;&gt;"On change",$F39=""),"No as-of date",IF(AND($K39&lt;&gt;"On change",IFERROR($F39&lt;=EDATE('Settings'!$B$4,-VLOOKUP($K39,'Settings'!$A$32:$B$36,2,FALSE)),FALSE)),"Stale",IF(OR($M39="",AND(ISNUMBER($N39),$N39&lt;=TODAY())),"Review due","Current")))))</f>
        <v>Missing value</v>
      </c>
      <c r="P39" s="14" t="n"/>
      <c r="Q39" s="13" t="inlineStr">
        <is>
          <t>X</t>
        </is>
      </c>
      <c r="R39" s="13" t="inlineStr">
        <is>
          <t>X</t>
        </is>
      </c>
      <c r="S39" s="13" t="inlineStr">
        <is>
          <t>X</t>
        </is>
      </c>
      <c r="T39" s="13" t="n"/>
      <c r="U39" s="13" t="n"/>
      <c r="V39" s="13" t="inlineStr">
        <is>
          <t>X</t>
        </is>
      </c>
      <c r="W39" s="13" t="n"/>
      <c r="X39" s="13" t="n"/>
      <c r="Y39" s="13" t="n"/>
      <c r="Z39" s="13" t="n"/>
      <c r="AA39" s="18">
        <f>IF($B39="","",COUNTIF($Q39:$Z39,"X"))</f>
        <v>4</v>
      </c>
    </row>
    <row r="40" ht="34" customHeight="1">
      <c r="A40" s="11" t="inlineStr">
        <is>
          <t>Regulatory and compliance</t>
        </is>
      </c>
      <c r="B40" s="12" t="inlineStr">
        <is>
          <t>Litigation and proceedings</t>
        </is>
      </c>
      <c r="C40" s="11" t="inlineStr">
        <is>
          <t>Describe any litigation, investigations or proceedings involving the firm or its staff.</t>
        </is>
      </c>
      <c r="D40" s="13" t="inlineStr">
        <is>
          <t>Firm</t>
        </is>
      </c>
      <c r="E40" s="14" t="n"/>
      <c r="F40" s="15" t="n"/>
      <c r="G40" s="11" t="inlineStr">
        <is>
          <t>Use approved legal wording only.</t>
        </is>
      </c>
      <c r="H40" s="14" t="inlineStr">
        <is>
          <t>Legal</t>
        </is>
      </c>
      <c r="I40" s="14" t="inlineStr">
        <is>
          <t>Legal</t>
        </is>
      </c>
      <c r="J40" s="14" t="inlineStr">
        <is>
          <t>Compliance</t>
        </is>
      </c>
      <c r="K40" s="13" t="inlineStr">
        <is>
          <t>On change</t>
        </is>
      </c>
      <c r="L40" s="14" t="inlineStr">
        <is>
          <t>Send to legal before each use</t>
        </is>
      </c>
      <c r="M40" s="15" t="n"/>
      <c r="N40" s="16" t="str">
        <f>IF(OR($B40="",$M40=""),"",IFERROR(EDATE($M40,VLOOKUP($K40,'Settings'!$A$32:$B$36,2,FALSE)),""))</f>
        <v/>
      </c>
      <c r="O40" s="17" t="str">
        <f>IF($B40="","",IF($E40="","Missing value",IF(AND($K40&lt;&gt;"On change",$F40=""),"No as-of date",IF(AND($K40&lt;&gt;"On change",IFERROR($F40&lt;=EDATE('Settings'!$B$4,-VLOOKUP($K40,'Settings'!$A$32:$B$36,2,FALSE)),FALSE)),"Stale",IF(OR($M40="",AND(ISNUMBER($N40),$N40&lt;=TODAY())),"Review due","Current")))))</f>
        <v>Missing value</v>
      </c>
      <c r="P40" s="14" t="n"/>
      <c r="Q40" s="13" t="inlineStr">
        <is>
          <t>X</t>
        </is>
      </c>
      <c r="R40" s="13" t="inlineStr">
        <is>
          <t>X</t>
        </is>
      </c>
      <c r="S40" s="13" t="inlineStr">
        <is>
          <t>X</t>
        </is>
      </c>
      <c r="T40" s="13" t="n"/>
      <c r="U40" s="13" t="n"/>
      <c r="V40" s="13" t="inlineStr">
        <is>
          <t>X</t>
        </is>
      </c>
      <c r="W40" s="13" t="n"/>
      <c r="X40" s="13" t="n"/>
      <c r="Y40" s="13" t="n"/>
      <c r="Z40" s="13" t="n"/>
      <c r="AA40" s="18">
        <f>IF($B40="","",COUNTIF($Q40:$Z40,"X"))</f>
        <v>4</v>
      </c>
    </row>
    <row r="41" ht="34" customHeight="1">
      <c r="A41" s="11" t="inlineStr">
        <is>
          <t>Regulatory and compliance</t>
        </is>
      </c>
      <c r="B41" s="12" t="inlineStr">
        <is>
          <t>Compliance policies and review dates</t>
        </is>
      </c>
      <c r="C41" s="11" t="inlineStr">
        <is>
          <t>When were your compliance policies last reviewed and tested?</t>
        </is>
      </c>
      <c r="D41" s="13" t="inlineStr">
        <is>
          <t>Firm</t>
        </is>
      </c>
      <c r="E41" s="14" t="n"/>
      <c r="F41" s="15" t="n"/>
      <c r="G41" s="11" t="inlineStr">
        <is>
          <t>Policy names and last review dates.</t>
        </is>
      </c>
      <c r="H41" s="14" t="inlineStr">
        <is>
          <t>Compliance</t>
        </is>
      </c>
      <c r="I41" s="14" t="inlineStr">
        <is>
          <t>Compliance</t>
        </is>
      </c>
      <c r="J41" s="14" t="inlineStr">
        <is>
          <t>Legal</t>
        </is>
      </c>
      <c r="K41" s="13" t="inlineStr">
        <is>
          <t>Annual</t>
        </is>
      </c>
      <c r="L41" s="14" t="n"/>
      <c r="M41" s="15" t="n"/>
      <c r="N41" s="16" t="str">
        <f>IF(OR($B41="",$M41=""),"",IFERROR(EDATE($M41,VLOOKUP($K41,'Settings'!$A$32:$B$36,2,FALSE)),""))</f>
        <v/>
      </c>
      <c r="O41" s="17" t="str">
        <f>IF($B41="","",IF($E41="","Missing value",IF(AND($K41&lt;&gt;"On change",$F41=""),"No as-of date",IF(AND($K41&lt;&gt;"On change",IFERROR($F41&lt;=EDATE('Settings'!$B$4,-VLOOKUP($K41,'Settings'!$A$32:$B$36,2,FALSE)),FALSE)),"Stale",IF(OR($M41="",AND(ISNUMBER($N41),$N41&lt;=TODAY())),"Review due","Current")))))</f>
        <v>Missing value</v>
      </c>
      <c r="P41" s="14" t="n"/>
      <c r="Q41" s="13" t="inlineStr">
        <is>
          <t>X</t>
        </is>
      </c>
      <c r="R41" s="13" t="n"/>
      <c r="S41" s="13" t="inlineStr">
        <is>
          <t>X</t>
        </is>
      </c>
      <c r="T41" s="13" t="n"/>
      <c r="U41" s="13" t="n"/>
      <c r="V41" s="13" t="inlineStr">
        <is>
          <t>X</t>
        </is>
      </c>
      <c r="W41" s="13" t="n"/>
      <c r="X41" s="13" t="n"/>
      <c r="Y41" s="13" t="n"/>
      <c r="Z41" s="13" t="n"/>
      <c r="AA41" s="18">
        <f>IF($B41="","",COUNTIF($Q41:$Z41,"X"))</f>
        <v>3</v>
      </c>
    </row>
    <row r="42" ht="34" customHeight="1">
      <c r="A42" s="11" t="inlineStr">
        <is>
          <t>ESG and responsible investment</t>
        </is>
      </c>
      <c r="B42" s="12" t="inlineStr">
        <is>
          <t>Responsible investment commitments and memberships</t>
        </is>
      </c>
      <c r="C42" s="11" t="inlineStr">
        <is>
          <t>Which responsible investment initiatives have you signed or joined?</t>
        </is>
      </c>
      <c r="D42" s="13" t="inlineStr">
        <is>
          <t>Firm</t>
        </is>
      </c>
      <c r="E42" s="14" t="n"/>
      <c r="F42" s="15" t="n"/>
      <c r="G42" s="11" t="inlineStr">
        <is>
          <t>Signatory status and dates.</t>
        </is>
      </c>
      <c r="H42" s="14" t="inlineStr">
        <is>
          <t>ESG and stewardship</t>
        </is>
      </c>
      <c r="I42" s="14" t="inlineStr">
        <is>
          <t>ESG and stewardship</t>
        </is>
      </c>
      <c r="J42" s="14" t="inlineStr">
        <is>
          <t>Compliance</t>
        </is>
      </c>
      <c r="K42" s="13" t="inlineStr">
        <is>
          <t>Annual</t>
        </is>
      </c>
      <c r="L42" s="14" t="n"/>
      <c r="M42" s="15" t="n"/>
      <c r="N42" s="16" t="str">
        <f>IF(OR($B42="",$M42=""),"",IFERROR(EDATE($M42,VLOOKUP($K42,'Settings'!$A$32:$B$36,2,FALSE)),""))</f>
        <v/>
      </c>
      <c r="O42" s="17" t="str">
        <f>IF($B42="","",IF($E42="","Missing value",IF(AND($K42&lt;&gt;"On change",$F42=""),"No as-of date",IF(AND($K42&lt;&gt;"On change",IFERROR($F42&lt;=EDATE('Settings'!$B$4,-VLOOKUP($K42,'Settings'!$A$32:$B$36,2,FALSE)),FALSE)),"Stale",IF(OR($M42="",AND(ISNUMBER($N42),$N42&lt;=TODAY())),"Review due","Current")))))</f>
        <v>Missing value</v>
      </c>
      <c r="P42" s="14" t="n"/>
      <c r="Q42" s="13" t="inlineStr">
        <is>
          <t>X</t>
        </is>
      </c>
      <c r="R42" s="13" t="inlineStr">
        <is>
          <t>X</t>
        </is>
      </c>
      <c r="S42" s="13" t="inlineStr">
        <is>
          <t>X</t>
        </is>
      </c>
      <c r="T42" s="13" t="inlineStr">
        <is>
          <t>X</t>
        </is>
      </c>
      <c r="U42" s="13" t="inlineStr">
        <is>
          <t>X</t>
        </is>
      </c>
      <c r="V42" s="13" t="n"/>
      <c r="W42" s="13" t="n"/>
      <c r="X42" s="13" t="n"/>
      <c r="Y42" s="13" t="n"/>
      <c r="Z42" s="13" t="n"/>
      <c r="AA42" s="18">
        <f>IF($B42="","",COUNTIF($Q42:$Z42,"X"))</f>
        <v>5</v>
      </c>
    </row>
    <row r="43" ht="34" customHeight="1">
      <c r="A43" s="11" t="inlineStr">
        <is>
          <t>ESG and responsible investment</t>
        </is>
      </c>
      <c r="B43" s="12" t="inlineStr">
        <is>
          <t>ESG policy and integration approach</t>
        </is>
      </c>
      <c r="C43" s="11" t="inlineStr">
        <is>
          <t>Provide your ESG policy and describe how it applies to the strategy.</t>
        </is>
      </c>
      <c r="D43" s="13" t="inlineStr">
        <is>
          <t>Firm</t>
        </is>
      </c>
      <c r="E43" s="14" t="n"/>
      <c r="F43" s="15" t="n"/>
      <c r="G43" s="11" t="inlineStr">
        <is>
          <t>Policy version and date.</t>
        </is>
      </c>
      <c r="H43" s="14" t="inlineStr">
        <is>
          <t>ESG and stewardship</t>
        </is>
      </c>
      <c r="I43" s="14" t="inlineStr">
        <is>
          <t>ESG and stewardship</t>
        </is>
      </c>
      <c r="J43" s="14" t="inlineStr">
        <is>
          <t>Compliance</t>
        </is>
      </c>
      <c r="K43" s="13" t="inlineStr">
        <is>
          <t>Annual</t>
        </is>
      </c>
      <c r="L43" s="14" t="inlineStr">
        <is>
          <t>Approved ESG claims wording</t>
        </is>
      </c>
      <c r="M43" s="15" t="n"/>
      <c r="N43" s="16" t="str">
        <f>IF(OR($B43="",$M43=""),"",IFERROR(EDATE($M43,VLOOKUP($K43,'Settings'!$A$32:$B$36,2,FALSE)),""))</f>
        <v/>
      </c>
      <c r="O43" s="17" t="str">
        <f>IF($B43="","",IF($E43="","Missing value",IF(AND($K43&lt;&gt;"On change",$F43=""),"No as-of date",IF(AND($K43&lt;&gt;"On change",IFERROR($F43&lt;=EDATE('Settings'!$B$4,-VLOOKUP($K43,'Settings'!$A$32:$B$36,2,FALSE)),FALSE)),"Stale",IF(OR($M43="",AND(ISNUMBER($N43),$N43&lt;=TODAY())),"Review due","Current")))))</f>
        <v>Missing value</v>
      </c>
      <c r="P43" s="14" t="n"/>
      <c r="Q43" s="13" t="inlineStr">
        <is>
          <t>X</t>
        </is>
      </c>
      <c r="R43" s="13" t="inlineStr">
        <is>
          <t>X</t>
        </is>
      </c>
      <c r="S43" s="13" t="inlineStr">
        <is>
          <t>X</t>
        </is>
      </c>
      <c r="T43" s="13" t="n"/>
      <c r="U43" s="13" t="inlineStr">
        <is>
          <t>X</t>
        </is>
      </c>
      <c r="V43" s="13" t="n"/>
      <c r="W43" s="13" t="n"/>
      <c r="X43" s="13" t="n"/>
      <c r="Y43" s="13" t="n"/>
      <c r="Z43" s="13" t="n"/>
      <c r="AA43" s="18">
        <f>IF($B43="","",COUNTIF($Q43:$Z43,"X"))</f>
        <v>4</v>
      </c>
    </row>
    <row r="44" ht="34" customHeight="1">
      <c r="A44" s="11" t="inlineStr">
        <is>
          <t>ESG and responsible investment</t>
        </is>
      </c>
      <c r="B44" s="12" t="inlineStr">
        <is>
          <t>ESG and climate metrics</t>
        </is>
      </c>
      <c r="C44" s="11" t="inlineStr">
        <is>
          <t>Provide the strategy's ESG and climate metrics (for example emissions and ESG rating coverage).</t>
        </is>
      </c>
      <c r="D44" s="13" t="inlineStr">
        <is>
          <t>Strategy</t>
        </is>
      </c>
      <c r="E44" s="14" t="n"/>
      <c r="F44" s="15" t="n"/>
      <c r="G44" s="11" t="inlineStr">
        <is>
          <t>Methodology, data coverage and as-of date.</t>
        </is>
      </c>
      <c r="H44" s="14" t="inlineStr">
        <is>
          <t>ESG and stewardship</t>
        </is>
      </c>
      <c r="I44" s="14" t="inlineStr">
        <is>
          <t>ESG and stewardship</t>
        </is>
      </c>
      <c r="J44" s="14" t="inlineStr">
        <is>
          <t>Compliance</t>
        </is>
      </c>
      <c r="K44" s="13" t="inlineStr">
        <is>
          <t>Annual</t>
        </is>
      </c>
      <c r="L44" s="14" t="inlineStr">
        <is>
          <t>Approved ESG claims wording; methodology note</t>
        </is>
      </c>
      <c r="M44" s="15" t="n"/>
      <c r="N44" s="16" t="str">
        <f>IF(OR($B44="",$M44=""),"",IFERROR(EDATE($M44,VLOOKUP($K44,'Settings'!$A$32:$B$36,2,FALSE)),""))</f>
        <v/>
      </c>
      <c r="O44" s="17" t="str">
        <f>IF($B44="","",IF($E44="","Missing value",IF(AND($K44&lt;&gt;"On change",$F44=""),"No as-of date",IF(AND($K44&lt;&gt;"On change",IFERROR($F44&lt;=EDATE('Settings'!$B$4,-VLOOKUP($K44,'Settings'!$A$32:$B$36,2,FALSE)),FALSE)),"Stale",IF(OR($M44="",AND(ISNUMBER($N44),$N44&lt;=TODAY())),"Review due","Current")))))</f>
        <v>Missing value</v>
      </c>
      <c r="P44" s="14" t="n"/>
      <c r="Q44" s="13" t="n"/>
      <c r="R44" s="13" t="inlineStr">
        <is>
          <t>X</t>
        </is>
      </c>
      <c r="S44" s="13" t="inlineStr">
        <is>
          <t>X</t>
        </is>
      </c>
      <c r="T44" s="13" t="inlineStr">
        <is>
          <t>X</t>
        </is>
      </c>
      <c r="U44" s="13" t="inlineStr">
        <is>
          <t>X</t>
        </is>
      </c>
      <c r="V44" s="13" t="n"/>
      <c r="W44" s="13" t="n"/>
      <c r="X44" s="13" t="n"/>
      <c r="Y44" s="13" t="n"/>
      <c r="Z44" s="13" t="n"/>
      <c r="AA44" s="18">
        <f>IF($B44="","",COUNTIF($Q44:$Z44,"X"))</f>
        <v>4</v>
      </c>
    </row>
    <row r="45" ht="34" customHeight="1">
      <c r="A45" s="11" t="inlineStr">
        <is>
          <t>ESG and responsible investment</t>
        </is>
      </c>
      <c r="B45" s="12" t="inlineStr">
        <is>
          <t>Stewardship activity</t>
        </is>
      </c>
      <c r="C45" s="11" t="inlineStr">
        <is>
          <t>Report votes cast and company engagements in the period.</t>
        </is>
      </c>
      <c r="D45" s="13" t="inlineStr">
        <is>
          <t>Strategy</t>
        </is>
      </c>
      <c r="E45" s="14" t="n"/>
      <c r="F45" s="15" t="n"/>
      <c r="G45" s="11" t="inlineStr">
        <is>
          <t>State the period covered.</t>
        </is>
      </c>
      <c r="H45" s="14" t="inlineStr">
        <is>
          <t>ESG and stewardship</t>
        </is>
      </c>
      <c r="I45" s="14" t="inlineStr">
        <is>
          <t>ESG and stewardship</t>
        </is>
      </c>
      <c r="J45" s="14" t="inlineStr">
        <is>
          <t>Compliance</t>
        </is>
      </c>
      <c r="K45" s="13" t="inlineStr">
        <is>
          <t>Annual</t>
        </is>
      </c>
      <c r="L45" s="14" t="n"/>
      <c r="M45" s="15" t="n"/>
      <c r="N45" s="16" t="str">
        <f>IF(OR($B45="",$M45=""),"",IFERROR(EDATE($M45,VLOOKUP($K45,'Settings'!$A$32:$B$36,2,FALSE)),""))</f>
        <v/>
      </c>
      <c r="O45" s="17" t="str">
        <f>IF($B45="","",IF($E45="","Missing value",IF(AND($K45&lt;&gt;"On change",$F45=""),"No as-of date",IF(AND($K45&lt;&gt;"On change",IFERROR($F45&lt;=EDATE('Settings'!$B$4,-VLOOKUP($K45,'Settings'!$A$32:$B$36,2,FALSE)),FALSE)),"Stale",IF(OR($M45="",AND(ISNUMBER($N45),$N45&lt;=TODAY())),"Review due","Current")))))</f>
        <v>Missing value</v>
      </c>
      <c r="P45" s="14" t="n"/>
      <c r="Q45" s="13" t="n"/>
      <c r="R45" s="13" t="inlineStr">
        <is>
          <t>X</t>
        </is>
      </c>
      <c r="S45" s="13" t="inlineStr">
        <is>
          <t>X</t>
        </is>
      </c>
      <c r="T45" s="13" t="inlineStr">
        <is>
          <t>X</t>
        </is>
      </c>
      <c r="U45" s="13" t="inlineStr">
        <is>
          <t>X</t>
        </is>
      </c>
      <c r="V45" s="13" t="n"/>
      <c r="W45" s="13" t="n"/>
      <c r="X45" s="13" t="n"/>
      <c r="Y45" s="13" t="n"/>
      <c r="Z45" s="13" t="n"/>
      <c r="AA45" s="18">
        <f>IF($B45="","",COUNTIF($Q45:$Z45,"X"))</f>
        <v>4</v>
      </c>
    </row>
    <row r="46">
      <c r="A46" s="11" t="n"/>
      <c r="B46" s="12" t="n"/>
      <c r="C46" s="11" t="n"/>
      <c r="D46" s="13" t="n"/>
      <c r="E46" s="14" t="n"/>
      <c r="F46" s="15" t="n"/>
      <c r="G46" s="11" t="n"/>
      <c r="H46" s="14" t="n"/>
      <c r="I46" s="14" t="n"/>
      <c r="J46" s="14" t="n"/>
      <c r="K46" s="13" t="n"/>
      <c r="L46" s="14" t="n"/>
      <c r="M46" s="15" t="n"/>
      <c r="N46" s="16" t="str">
        <f>IF(OR($B46="",$M46=""),"",IFERROR(EDATE($M46,VLOOKUP($K46,'Settings'!$A$32:$B$36,2,FALSE)),""))</f>
        <v/>
      </c>
      <c r="O46" s="17" t="str">
        <f>IF($B46="","",IF($E46="","Missing value",IF(AND($K46&lt;&gt;"On change",$F46=""),"No as-of date",IF(AND($K46&lt;&gt;"On change",IFERROR($F46&lt;=EDATE('Settings'!$B$4,-VLOOKUP($K46,'Settings'!$A$32:$B$36,2,FALSE)),FALSE)),"Stale",IF(OR($M46="",AND(ISNUMBER($N46),$N46&lt;=TODAY())),"Review due","Current")))))</f>
        <v/>
      </c>
      <c r="P46" s="14" t="n"/>
      <c r="Q46" s="13" t="n"/>
      <c r="R46" s="13" t="n"/>
      <c r="S46" s="13" t="n"/>
      <c r="T46" s="13" t="n"/>
      <c r="U46" s="13" t="n"/>
      <c r="V46" s="13" t="n"/>
      <c r="W46" s="13" t="n"/>
      <c r="X46" s="13" t="n"/>
      <c r="Y46" s="13" t="n"/>
      <c r="Z46" s="13" t="n"/>
      <c r="AA46" s="18" t="str">
        <f>IF($B46="","",COUNTIF($Q46:$Z46,"X"))</f>
        <v/>
      </c>
    </row>
    <row r="47">
      <c r="A47" s="11" t="n"/>
      <c r="B47" s="12" t="n"/>
      <c r="C47" s="11" t="n"/>
      <c r="D47" s="13" t="n"/>
      <c r="E47" s="14" t="n"/>
      <c r="F47" s="15" t="n"/>
      <c r="G47" s="11" t="n"/>
      <c r="H47" s="14" t="n"/>
      <c r="I47" s="14" t="n"/>
      <c r="J47" s="14" t="n"/>
      <c r="K47" s="13" t="n"/>
      <c r="L47" s="14" t="n"/>
      <c r="M47" s="15" t="n"/>
      <c r="N47" s="16" t="str">
        <f>IF(OR($B47="",$M47=""),"",IFERROR(EDATE($M47,VLOOKUP($K47,'Settings'!$A$32:$B$36,2,FALSE)),""))</f>
        <v/>
      </c>
      <c r="O47" s="17" t="str">
        <f>IF($B47="","",IF($E47="","Missing value",IF(AND($K47&lt;&gt;"On change",$F47=""),"No as-of date",IF(AND($K47&lt;&gt;"On change",IFERROR($F47&lt;=EDATE('Settings'!$B$4,-VLOOKUP($K47,'Settings'!$A$32:$B$36,2,FALSE)),FALSE)),"Stale",IF(OR($M47="",AND(ISNUMBER($N47),$N47&lt;=TODAY())),"Review due","Current")))))</f>
        <v/>
      </c>
      <c r="P47" s="14" t="n"/>
      <c r="Q47" s="13" t="n"/>
      <c r="R47" s="13" t="n"/>
      <c r="S47" s="13" t="n"/>
      <c r="T47" s="13" t="n"/>
      <c r="U47" s="13" t="n"/>
      <c r="V47" s="13" t="n"/>
      <c r="W47" s="13" t="n"/>
      <c r="X47" s="13" t="n"/>
      <c r="Y47" s="13" t="n"/>
      <c r="Z47" s="13" t="n"/>
      <c r="AA47" s="18" t="str">
        <f>IF($B47="","",COUNTIF($Q47:$Z47,"X"))</f>
        <v/>
      </c>
    </row>
    <row r="48">
      <c r="A48" s="11" t="n"/>
      <c r="B48" s="12" t="n"/>
      <c r="C48" s="11" t="n"/>
      <c r="D48" s="13" t="n"/>
      <c r="E48" s="14" t="n"/>
      <c r="F48" s="15" t="n"/>
      <c r="G48" s="11" t="n"/>
      <c r="H48" s="14" t="n"/>
      <c r="I48" s="14" t="n"/>
      <c r="J48" s="14" t="n"/>
      <c r="K48" s="13" t="n"/>
      <c r="L48" s="14" t="n"/>
      <c r="M48" s="15" t="n"/>
      <c r="N48" s="16" t="str">
        <f>IF(OR($B48="",$M48=""),"",IFERROR(EDATE($M48,VLOOKUP($K48,'Settings'!$A$32:$B$36,2,FALSE)),""))</f>
        <v/>
      </c>
      <c r="O48" s="17" t="str">
        <f>IF($B48="","",IF($E48="","Missing value",IF(AND($K48&lt;&gt;"On change",$F48=""),"No as-of date",IF(AND($K48&lt;&gt;"On change",IFERROR($F48&lt;=EDATE('Settings'!$B$4,-VLOOKUP($K48,'Settings'!$A$32:$B$36,2,FALSE)),FALSE)),"Stale",IF(OR($M48="",AND(ISNUMBER($N48),$N48&lt;=TODAY())),"Review due","Current")))))</f>
        <v/>
      </c>
      <c r="P48" s="14" t="n"/>
      <c r="Q48" s="13" t="n"/>
      <c r="R48" s="13" t="n"/>
      <c r="S48" s="13" t="n"/>
      <c r="T48" s="13" t="n"/>
      <c r="U48" s="13" t="n"/>
      <c r="V48" s="13" t="n"/>
      <c r="W48" s="13" t="n"/>
      <c r="X48" s="13" t="n"/>
      <c r="Y48" s="13" t="n"/>
      <c r="Z48" s="13" t="n"/>
      <c r="AA48" s="18" t="str">
        <f>IF($B48="","",COUNTIF($Q48:$Z48,"X"))</f>
        <v/>
      </c>
    </row>
    <row r="49">
      <c r="A49" s="11" t="n"/>
      <c r="B49" s="12" t="n"/>
      <c r="C49" s="11" t="n"/>
      <c r="D49" s="13" t="n"/>
      <c r="E49" s="14" t="n"/>
      <c r="F49" s="15" t="n"/>
      <c r="G49" s="11" t="n"/>
      <c r="H49" s="14" t="n"/>
      <c r="I49" s="14" t="n"/>
      <c r="J49" s="14" t="n"/>
      <c r="K49" s="13" t="n"/>
      <c r="L49" s="14" t="n"/>
      <c r="M49" s="15" t="n"/>
      <c r="N49" s="16" t="str">
        <f>IF(OR($B49="",$M49=""),"",IFERROR(EDATE($M49,VLOOKUP($K49,'Settings'!$A$32:$B$36,2,FALSE)),""))</f>
        <v/>
      </c>
      <c r="O49" s="17" t="str">
        <f>IF($B49="","",IF($E49="","Missing value",IF(AND($K49&lt;&gt;"On change",$F49=""),"No as-of date",IF(AND($K49&lt;&gt;"On change",IFERROR($F49&lt;=EDATE('Settings'!$B$4,-VLOOKUP($K49,'Settings'!$A$32:$B$36,2,FALSE)),FALSE)),"Stale",IF(OR($M49="",AND(ISNUMBER($N49),$N49&lt;=TODAY())),"Review due","Current")))))</f>
        <v/>
      </c>
      <c r="P49" s="14" t="n"/>
      <c r="Q49" s="13" t="n"/>
      <c r="R49" s="13" t="n"/>
      <c r="S49" s="13" t="n"/>
      <c r="T49" s="13" t="n"/>
      <c r="U49" s="13" t="n"/>
      <c r="V49" s="13" t="n"/>
      <c r="W49" s="13" t="n"/>
      <c r="X49" s="13" t="n"/>
      <c r="Y49" s="13" t="n"/>
      <c r="Z49" s="13" t="n"/>
      <c r="AA49" s="18" t="str">
        <f>IF($B49="","",COUNTIF($Q49:$Z49,"X"))</f>
        <v/>
      </c>
    </row>
    <row r="50">
      <c r="A50" s="11" t="n"/>
      <c r="B50" s="12" t="n"/>
      <c r="C50" s="11" t="n"/>
      <c r="D50" s="13" t="n"/>
      <c r="E50" s="14" t="n"/>
      <c r="F50" s="15" t="n"/>
      <c r="G50" s="11" t="n"/>
      <c r="H50" s="14" t="n"/>
      <c r="I50" s="14" t="n"/>
      <c r="J50" s="14" t="n"/>
      <c r="K50" s="13" t="n"/>
      <c r="L50" s="14" t="n"/>
      <c r="M50" s="15" t="n"/>
      <c r="N50" s="16" t="str">
        <f>IF(OR($B50="",$M50=""),"",IFERROR(EDATE($M50,VLOOKUP($K50,'Settings'!$A$32:$B$36,2,FALSE)),""))</f>
        <v/>
      </c>
      <c r="O50" s="17" t="str">
        <f>IF($B50="","",IF($E50="","Missing value",IF(AND($K50&lt;&gt;"On change",$F50=""),"No as-of date",IF(AND($K50&lt;&gt;"On change",IFERROR($F50&lt;=EDATE('Settings'!$B$4,-VLOOKUP($K50,'Settings'!$A$32:$B$36,2,FALSE)),FALSE)),"Stale",IF(OR($M50="",AND(ISNUMBER($N50),$N50&lt;=TODAY())),"Review due","Current")))))</f>
        <v/>
      </c>
      <c r="P50" s="14" t="n"/>
      <c r="Q50" s="13" t="n"/>
      <c r="R50" s="13" t="n"/>
      <c r="S50" s="13" t="n"/>
      <c r="T50" s="13" t="n"/>
      <c r="U50" s="13" t="n"/>
      <c r="V50" s="13" t="n"/>
      <c r="W50" s="13" t="n"/>
      <c r="X50" s="13" t="n"/>
      <c r="Y50" s="13" t="n"/>
      <c r="Z50" s="13" t="n"/>
      <c r="AA50" s="18" t="str">
        <f>IF($B50="","",COUNTIF($Q50:$Z50,"X"))</f>
        <v/>
      </c>
    </row>
    <row r="51">
      <c r="A51" s="11" t="n"/>
      <c r="B51" s="12" t="n"/>
      <c r="C51" s="11" t="n"/>
      <c r="D51" s="13" t="n"/>
      <c r="E51" s="14" t="n"/>
      <c r="F51" s="15" t="n"/>
      <c r="G51" s="11" t="n"/>
      <c r="H51" s="14" t="n"/>
      <c r="I51" s="14" t="n"/>
      <c r="J51" s="14" t="n"/>
      <c r="K51" s="13" t="n"/>
      <c r="L51" s="14" t="n"/>
      <c r="M51" s="15" t="n"/>
      <c r="N51" s="16" t="str">
        <f>IF(OR($B51="",$M51=""),"",IFERROR(EDATE($M51,VLOOKUP($K51,'Settings'!$A$32:$B$36,2,FALSE)),""))</f>
        <v/>
      </c>
      <c r="O51" s="17" t="str">
        <f>IF($B51="","",IF($E51="","Missing value",IF(AND($K51&lt;&gt;"On change",$F51=""),"No as-of date",IF(AND($K51&lt;&gt;"On change",IFERROR($F51&lt;=EDATE('Settings'!$B$4,-VLOOKUP($K51,'Settings'!$A$32:$B$36,2,FALSE)),FALSE)),"Stale",IF(OR($M51="",AND(ISNUMBER($N51),$N51&lt;=TODAY())),"Review due","Current")))))</f>
        <v/>
      </c>
      <c r="P51" s="14" t="n"/>
      <c r="Q51" s="13" t="n"/>
      <c r="R51" s="13" t="n"/>
      <c r="S51" s="13" t="n"/>
      <c r="T51" s="13" t="n"/>
      <c r="U51" s="13" t="n"/>
      <c r="V51" s="13" t="n"/>
      <c r="W51" s="13" t="n"/>
      <c r="X51" s="13" t="n"/>
      <c r="Y51" s="13" t="n"/>
      <c r="Z51" s="13" t="n"/>
      <c r="AA51" s="18" t="str">
        <f>IF($B51="","",COUNTIF($Q51:$Z51,"X"))</f>
        <v/>
      </c>
    </row>
    <row r="52">
      <c r="A52" s="11" t="n"/>
      <c r="B52" s="12" t="n"/>
      <c r="C52" s="11" t="n"/>
      <c r="D52" s="13" t="n"/>
      <c r="E52" s="14" t="n"/>
      <c r="F52" s="15" t="n"/>
      <c r="G52" s="11" t="n"/>
      <c r="H52" s="14" t="n"/>
      <c r="I52" s="14" t="n"/>
      <c r="J52" s="14" t="n"/>
      <c r="K52" s="13" t="n"/>
      <c r="L52" s="14" t="n"/>
      <c r="M52" s="15" t="n"/>
      <c r="N52" s="16" t="str">
        <f>IF(OR($B52="",$M52=""),"",IFERROR(EDATE($M52,VLOOKUP($K52,'Settings'!$A$32:$B$36,2,FALSE)),""))</f>
        <v/>
      </c>
      <c r="O52" s="17" t="str">
        <f>IF($B52="","",IF($E52="","Missing value",IF(AND($K52&lt;&gt;"On change",$F52=""),"No as-of date",IF(AND($K52&lt;&gt;"On change",IFERROR($F52&lt;=EDATE('Settings'!$B$4,-VLOOKUP($K52,'Settings'!$A$32:$B$36,2,FALSE)),FALSE)),"Stale",IF(OR($M52="",AND(ISNUMBER($N52),$N52&lt;=TODAY())),"Review due","Current")))))</f>
        <v/>
      </c>
      <c r="P52" s="14" t="n"/>
      <c r="Q52" s="13" t="n"/>
      <c r="R52" s="13" t="n"/>
      <c r="S52" s="13" t="n"/>
      <c r="T52" s="13" t="n"/>
      <c r="U52" s="13" t="n"/>
      <c r="V52" s="13" t="n"/>
      <c r="W52" s="13" t="n"/>
      <c r="X52" s="13" t="n"/>
      <c r="Y52" s="13" t="n"/>
      <c r="Z52" s="13" t="n"/>
      <c r="AA52" s="18" t="str">
        <f>IF($B52="","",COUNTIF($Q52:$Z52,"X"))</f>
        <v/>
      </c>
    </row>
    <row r="53">
      <c r="A53" s="11" t="n"/>
      <c r="B53" s="12" t="n"/>
      <c r="C53" s="11" t="n"/>
      <c r="D53" s="13" t="n"/>
      <c r="E53" s="14" t="n"/>
      <c r="F53" s="15" t="n"/>
      <c r="G53" s="11" t="n"/>
      <c r="H53" s="14" t="n"/>
      <c r="I53" s="14" t="n"/>
      <c r="J53" s="14" t="n"/>
      <c r="K53" s="13" t="n"/>
      <c r="L53" s="14" t="n"/>
      <c r="M53" s="15" t="n"/>
      <c r="N53" s="16" t="str">
        <f>IF(OR($B53="",$M53=""),"",IFERROR(EDATE($M53,VLOOKUP($K53,'Settings'!$A$32:$B$36,2,FALSE)),""))</f>
        <v/>
      </c>
      <c r="O53" s="17" t="str">
        <f>IF($B53="","",IF($E53="","Missing value",IF(AND($K53&lt;&gt;"On change",$F53=""),"No as-of date",IF(AND($K53&lt;&gt;"On change",IFERROR($F53&lt;=EDATE('Settings'!$B$4,-VLOOKUP($K53,'Settings'!$A$32:$B$36,2,FALSE)),FALSE)),"Stale",IF(OR($M53="",AND(ISNUMBER($N53),$N53&lt;=TODAY())),"Review due","Current")))))</f>
        <v/>
      </c>
      <c r="P53" s="14" t="n"/>
      <c r="Q53" s="13" t="n"/>
      <c r="R53" s="13" t="n"/>
      <c r="S53" s="13" t="n"/>
      <c r="T53" s="13" t="n"/>
      <c r="U53" s="13" t="n"/>
      <c r="V53" s="13" t="n"/>
      <c r="W53" s="13" t="n"/>
      <c r="X53" s="13" t="n"/>
      <c r="Y53" s="13" t="n"/>
      <c r="Z53" s="13" t="n"/>
      <c r="AA53" s="18" t="str">
        <f>IF($B53="","",COUNTIF($Q53:$Z53,"X"))</f>
        <v/>
      </c>
    </row>
    <row r="54">
      <c r="A54" s="11" t="n"/>
      <c r="B54" s="12" t="n"/>
      <c r="C54" s="11" t="n"/>
      <c r="D54" s="13" t="n"/>
      <c r="E54" s="14" t="n"/>
      <c r="F54" s="15" t="n"/>
      <c r="G54" s="11" t="n"/>
      <c r="H54" s="14" t="n"/>
      <c r="I54" s="14" t="n"/>
      <c r="J54" s="14" t="n"/>
      <c r="K54" s="13" t="n"/>
      <c r="L54" s="14" t="n"/>
      <c r="M54" s="15" t="n"/>
      <c r="N54" s="16" t="str">
        <f>IF(OR($B54="",$M54=""),"",IFERROR(EDATE($M54,VLOOKUP($K54,'Settings'!$A$32:$B$36,2,FALSE)),""))</f>
        <v/>
      </c>
      <c r="O54" s="17" t="str">
        <f>IF($B54="","",IF($E54="","Missing value",IF(AND($K54&lt;&gt;"On change",$F54=""),"No as-of date",IF(AND($K54&lt;&gt;"On change",IFERROR($F54&lt;=EDATE('Settings'!$B$4,-VLOOKUP($K54,'Settings'!$A$32:$B$36,2,FALSE)),FALSE)),"Stale",IF(OR($M54="",AND(ISNUMBER($N54),$N54&lt;=TODAY())),"Review due","Current")))))</f>
        <v/>
      </c>
      <c r="P54" s="14" t="n"/>
      <c r="Q54" s="13" t="n"/>
      <c r="R54" s="13" t="n"/>
      <c r="S54" s="13" t="n"/>
      <c r="T54" s="13" t="n"/>
      <c r="U54" s="13" t="n"/>
      <c r="V54" s="13" t="n"/>
      <c r="W54" s="13" t="n"/>
      <c r="X54" s="13" t="n"/>
      <c r="Y54" s="13" t="n"/>
      <c r="Z54" s="13" t="n"/>
      <c r="AA54" s="18" t="str">
        <f>IF($B54="","",COUNTIF($Q54:$Z54,"X"))</f>
        <v/>
      </c>
    </row>
    <row r="55">
      <c r="A55" s="11" t="n"/>
      <c r="B55" s="12" t="n"/>
      <c r="C55" s="11" t="n"/>
      <c r="D55" s="13" t="n"/>
      <c r="E55" s="14" t="n"/>
      <c r="F55" s="15" t="n"/>
      <c r="G55" s="11" t="n"/>
      <c r="H55" s="14" t="n"/>
      <c r="I55" s="14" t="n"/>
      <c r="J55" s="14" t="n"/>
      <c r="K55" s="13" t="n"/>
      <c r="L55" s="14" t="n"/>
      <c r="M55" s="15" t="n"/>
      <c r="N55" s="16" t="str">
        <f>IF(OR($B55="",$M55=""),"",IFERROR(EDATE($M55,VLOOKUP($K55,'Settings'!$A$32:$B$36,2,FALSE)),""))</f>
        <v/>
      </c>
      <c r="O55" s="17" t="str">
        <f>IF($B55="","",IF($E55="","Missing value",IF(AND($K55&lt;&gt;"On change",$F55=""),"No as-of date",IF(AND($K55&lt;&gt;"On change",IFERROR($F55&lt;=EDATE('Settings'!$B$4,-VLOOKUP($K55,'Settings'!$A$32:$B$36,2,FALSE)),FALSE)),"Stale",IF(OR($M55="",AND(ISNUMBER($N55),$N55&lt;=TODAY())),"Review due","Current")))))</f>
        <v/>
      </c>
      <c r="P55" s="14" t="n"/>
      <c r="Q55" s="13" t="n"/>
      <c r="R55" s="13" t="n"/>
      <c r="S55" s="13" t="n"/>
      <c r="T55" s="13" t="n"/>
      <c r="U55" s="13" t="n"/>
      <c r="V55" s="13" t="n"/>
      <c r="W55" s="13" t="n"/>
      <c r="X55" s="13" t="n"/>
      <c r="Y55" s="13" t="n"/>
      <c r="Z55" s="13" t="n"/>
      <c r="AA55" s="18" t="str">
        <f>IF($B55="","",COUNTIF($Q55:$Z55,"X"))</f>
        <v/>
      </c>
    </row>
    <row r="56">
      <c r="A56" s="11" t="n"/>
      <c r="B56" s="12" t="n"/>
      <c r="C56" s="11" t="n"/>
      <c r="D56" s="13" t="n"/>
      <c r="E56" s="14" t="n"/>
      <c r="F56" s="15" t="n"/>
      <c r="G56" s="11" t="n"/>
      <c r="H56" s="14" t="n"/>
      <c r="I56" s="14" t="n"/>
      <c r="J56" s="14" t="n"/>
      <c r="K56" s="13" t="n"/>
      <c r="L56" s="14" t="n"/>
      <c r="M56" s="15" t="n"/>
      <c r="N56" s="16" t="str">
        <f>IF(OR($B56="",$M56=""),"",IFERROR(EDATE($M56,VLOOKUP($K56,'Settings'!$A$32:$B$36,2,FALSE)),""))</f>
        <v/>
      </c>
      <c r="O56" s="17" t="str">
        <f>IF($B56="","",IF($E56="","Missing value",IF(AND($K56&lt;&gt;"On change",$F56=""),"No as-of date",IF(AND($K56&lt;&gt;"On change",IFERROR($F56&lt;=EDATE('Settings'!$B$4,-VLOOKUP($K56,'Settings'!$A$32:$B$36,2,FALSE)),FALSE)),"Stale",IF(OR($M56="",AND(ISNUMBER($N56),$N56&lt;=TODAY())),"Review due","Current")))))</f>
        <v/>
      </c>
      <c r="P56" s="14" t="n"/>
      <c r="Q56" s="13" t="n"/>
      <c r="R56" s="13" t="n"/>
      <c r="S56" s="13" t="n"/>
      <c r="T56" s="13" t="n"/>
      <c r="U56" s="13" t="n"/>
      <c r="V56" s="13" t="n"/>
      <c r="W56" s="13" t="n"/>
      <c r="X56" s="13" t="n"/>
      <c r="Y56" s="13" t="n"/>
      <c r="Z56" s="13" t="n"/>
      <c r="AA56" s="18" t="str">
        <f>IF($B56="","",COUNTIF($Q56:$Z56,"X"))</f>
        <v/>
      </c>
    </row>
    <row r="57">
      <c r="A57" s="11" t="n"/>
      <c r="B57" s="12" t="n"/>
      <c r="C57" s="11" t="n"/>
      <c r="D57" s="13" t="n"/>
      <c r="E57" s="14" t="n"/>
      <c r="F57" s="15" t="n"/>
      <c r="G57" s="11" t="n"/>
      <c r="H57" s="14" t="n"/>
      <c r="I57" s="14" t="n"/>
      <c r="J57" s="14" t="n"/>
      <c r="K57" s="13" t="n"/>
      <c r="L57" s="14" t="n"/>
      <c r="M57" s="15" t="n"/>
      <c r="N57" s="16" t="str">
        <f>IF(OR($B57="",$M57=""),"",IFERROR(EDATE($M57,VLOOKUP($K57,'Settings'!$A$32:$B$36,2,FALSE)),""))</f>
        <v/>
      </c>
      <c r="O57" s="17" t="str">
        <f>IF($B57="","",IF($E57="","Missing value",IF(AND($K57&lt;&gt;"On change",$F57=""),"No as-of date",IF(AND($K57&lt;&gt;"On change",IFERROR($F57&lt;=EDATE('Settings'!$B$4,-VLOOKUP($K57,'Settings'!$A$32:$B$36,2,FALSE)),FALSE)),"Stale",IF(OR($M57="",AND(ISNUMBER($N57),$N57&lt;=TODAY())),"Review due","Current")))))</f>
        <v/>
      </c>
      <c r="P57" s="14" t="n"/>
      <c r="Q57" s="13" t="n"/>
      <c r="R57" s="13" t="n"/>
      <c r="S57" s="13" t="n"/>
      <c r="T57" s="13" t="n"/>
      <c r="U57" s="13" t="n"/>
      <c r="V57" s="13" t="n"/>
      <c r="W57" s="13" t="n"/>
      <c r="X57" s="13" t="n"/>
      <c r="Y57" s="13" t="n"/>
      <c r="Z57" s="13" t="n"/>
      <c r="AA57" s="18" t="str">
        <f>IF($B57="","",COUNTIF($Q57:$Z57,"X"))</f>
        <v/>
      </c>
    </row>
    <row r="58">
      <c r="A58" s="11" t="n"/>
      <c r="B58" s="12" t="n"/>
      <c r="C58" s="11" t="n"/>
      <c r="D58" s="13" t="n"/>
      <c r="E58" s="14" t="n"/>
      <c r="F58" s="15" t="n"/>
      <c r="G58" s="11" t="n"/>
      <c r="H58" s="14" t="n"/>
      <c r="I58" s="14" t="n"/>
      <c r="J58" s="14" t="n"/>
      <c r="K58" s="13" t="n"/>
      <c r="L58" s="14" t="n"/>
      <c r="M58" s="15" t="n"/>
      <c r="N58" s="16" t="str">
        <f>IF(OR($B58="",$M58=""),"",IFERROR(EDATE($M58,VLOOKUP($K58,'Settings'!$A$32:$B$36,2,FALSE)),""))</f>
        <v/>
      </c>
      <c r="O58" s="17" t="str">
        <f>IF($B58="","",IF($E58="","Missing value",IF(AND($K58&lt;&gt;"On change",$F58=""),"No as-of date",IF(AND($K58&lt;&gt;"On change",IFERROR($F58&lt;=EDATE('Settings'!$B$4,-VLOOKUP($K58,'Settings'!$A$32:$B$36,2,FALSE)),FALSE)),"Stale",IF(OR($M58="",AND(ISNUMBER($N58),$N58&lt;=TODAY())),"Review due","Current")))))</f>
        <v/>
      </c>
      <c r="P58" s="14" t="n"/>
      <c r="Q58" s="13" t="n"/>
      <c r="R58" s="13" t="n"/>
      <c r="S58" s="13" t="n"/>
      <c r="T58" s="13" t="n"/>
      <c r="U58" s="13" t="n"/>
      <c r="V58" s="13" t="n"/>
      <c r="W58" s="13" t="n"/>
      <c r="X58" s="13" t="n"/>
      <c r="Y58" s="13" t="n"/>
      <c r="Z58" s="13" t="n"/>
      <c r="AA58" s="18" t="str">
        <f>IF($B58="","",COUNTIF($Q58:$Z58,"X"))</f>
        <v/>
      </c>
    </row>
    <row r="59">
      <c r="A59" s="11" t="n"/>
      <c r="B59" s="12" t="n"/>
      <c r="C59" s="11" t="n"/>
      <c r="D59" s="13" t="n"/>
      <c r="E59" s="14" t="n"/>
      <c r="F59" s="15" t="n"/>
      <c r="G59" s="11" t="n"/>
      <c r="H59" s="14" t="n"/>
      <c r="I59" s="14" t="n"/>
      <c r="J59" s="14" t="n"/>
      <c r="K59" s="13" t="n"/>
      <c r="L59" s="14" t="n"/>
      <c r="M59" s="15" t="n"/>
      <c r="N59" s="16" t="str">
        <f>IF(OR($B59="",$M59=""),"",IFERROR(EDATE($M59,VLOOKUP($K59,'Settings'!$A$32:$B$36,2,FALSE)),""))</f>
        <v/>
      </c>
      <c r="O59" s="17" t="str">
        <f>IF($B59="","",IF($E59="","Missing value",IF(AND($K59&lt;&gt;"On change",$F59=""),"No as-of date",IF(AND($K59&lt;&gt;"On change",IFERROR($F59&lt;=EDATE('Settings'!$B$4,-VLOOKUP($K59,'Settings'!$A$32:$B$36,2,FALSE)),FALSE)),"Stale",IF(OR($M59="",AND(ISNUMBER($N59),$N59&lt;=TODAY())),"Review due","Current")))))</f>
        <v/>
      </c>
      <c r="P59" s="14" t="n"/>
      <c r="Q59" s="13" t="n"/>
      <c r="R59" s="13" t="n"/>
      <c r="S59" s="13" t="n"/>
      <c r="T59" s="13" t="n"/>
      <c r="U59" s="13" t="n"/>
      <c r="V59" s="13" t="n"/>
      <c r="W59" s="13" t="n"/>
      <c r="X59" s="13" t="n"/>
      <c r="Y59" s="13" t="n"/>
      <c r="Z59" s="13" t="n"/>
      <c r="AA59" s="18" t="str">
        <f>IF($B59="","",COUNTIF($Q59:$Z59,"X"))</f>
        <v/>
      </c>
    </row>
    <row r="60">
      <c r="A60" s="11" t="n"/>
      <c r="B60" s="12" t="n"/>
      <c r="C60" s="11" t="n"/>
      <c r="D60" s="13" t="n"/>
      <c r="E60" s="14" t="n"/>
      <c r="F60" s="15" t="n"/>
      <c r="G60" s="11" t="n"/>
      <c r="H60" s="14" t="n"/>
      <c r="I60" s="14" t="n"/>
      <c r="J60" s="14" t="n"/>
      <c r="K60" s="13" t="n"/>
      <c r="L60" s="14" t="n"/>
      <c r="M60" s="15" t="n"/>
      <c r="N60" s="16" t="str">
        <f>IF(OR($B60="",$M60=""),"",IFERROR(EDATE($M60,VLOOKUP($K60,'Settings'!$A$32:$B$36,2,FALSE)),""))</f>
        <v/>
      </c>
      <c r="O60" s="17" t="str">
        <f>IF($B60="","",IF($E60="","Missing value",IF(AND($K60&lt;&gt;"On change",$F60=""),"No as-of date",IF(AND($K60&lt;&gt;"On change",IFERROR($F60&lt;=EDATE('Settings'!$B$4,-VLOOKUP($K60,'Settings'!$A$32:$B$36,2,FALSE)),FALSE)),"Stale",IF(OR($M60="",AND(ISNUMBER($N60),$N60&lt;=TODAY())),"Review due","Current")))))</f>
        <v/>
      </c>
      <c r="P60" s="14" t="n"/>
      <c r="Q60" s="13" t="n"/>
      <c r="R60" s="13" t="n"/>
      <c r="S60" s="13" t="n"/>
      <c r="T60" s="13" t="n"/>
      <c r="U60" s="13" t="n"/>
      <c r="V60" s="13" t="n"/>
      <c r="W60" s="13" t="n"/>
      <c r="X60" s="13" t="n"/>
      <c r="Y60" s="13" t="n"/>
      <c r="Z60" s="13" t="n"/>
      <c r="AA60" s="18" t="str">
        <f>IF($B60="","",COUNTIF($Q60:$Z60,"X"))</f>
        <v/>
      </c>
    </row>
    <row r="61">
      <c r="A61" s="11" t="n"/>
      <c r="B61" s="12" t="n"/>
      <c r="C61" s="11" t="n"/>
      <c r="D61" s="13" t="n"/>
      <c r="E61" s="14" t="n"/>
      <c r="F61" s="15" t="n"/>
      <c r="G61" s="11" t="n"/>
      <c r="H61" s="14" t="n"/>
      <c r="I61" s="14" t="n"/>
      <c r="J61" s="14" t="n"/>
      <c r="K61" s="13" t="n"/>
      <c r="L61" s="14" t="n"/>
      <c r="M61" s="15" t="n"/>
      <c r="N61" s="16" t="str">
        <f>IF(OR($B61="",$M61=""),"",IFERROR(EDATE($M61,VLOOKUP($K61,'Settings'!$A$32:$B$36,2,FALSE)),""))</f>
        <v/>
      </c>
      <c r="O61" s="17" t="str">
        <f>IF($B61="","",IF($E61="","Missing value",IF(AND($K61&lt;&gt;"On change",$F61=""),"No as-of date",IF(AND($K61&lt;&gt;"On change",IFERROR($F61&lt;=EDATE('Settings'!$B$4,-VLOOKUP($K61,'Settings'!$A$32:$B$36,2,FALSE)),FALSE)),"Stale",IF(OR($M61="",AND(ISNUMBER($N61),$N61&lt;=TODAY())),"Review due","Current")))))</f>
        <v/>
      </c>
      <c r="P61" s="14" t="n"/>
      <c r="Q61" s="13" t="n"/>
      <c r="R61" s="13" t="n"/>
      <c r="S61" s="13" t="n"/>
      <c r="T61" s="13" t="n"/>
      <c r="U61" s="13" t="n"/>
      <c r="V61" s="13" t="n"/>
      <c r="W61" s="13" t="n"/>
      <c r="X61" s="13" t="n"/>
      <c r="Y61" s="13" t="n"/>
      <c r="Z61" s="13" t="n"/>
      <c r="AA61" s="18" t="str">
        <f>IF($B61="","",COUNTIF($Q61:$Z61,"X"))</f>
        <v/>
      </c>
    </row>
    <row r="62">
      <c r="A62" s="11" t="n"/>
      <c r="B62" s="12" t="n"/>
      <c r="C62" s="11" t="n"/>
      <c r="D62" s="13" t="n"/>
      <c r="E62" s="14" t="n"/>
      <c r="F62" s="15" t="n"/>
      <c r="G62" s="11" t="n"/>
      <c r="H62" s="14" t="n"/>
      <c r="I62" s="14" t="n"/>
      <c r="J62" s="14" t="n"/>
      <c r="K62" s="13" t="n"/>
      <c r="L62" s="14" t="n"/>
      <c r="M62" s="15" t="n"/>
      <c r="N62" s="16" t="str">
        <f>IF(OR($B62="",$M62=""),"",IFERROR(EDATE($M62,VLOOKUP($K62,'Settings'!$A$32:$B$36,2,FALSE)),""))</f>
        <v/>
      </c>
      <c r="O62" s="17" t="str">
        <f>IF($B62="","",IF($E62="","Missing value",IF(AND($K62&lt;&gt;"On change",$F62=""),"No as-of date",IF(AND($K62&lt;&gt;"On change",IFERROR($F62&lt;=EDATE('Settings'!$B$4,-VLOOKUP($K62,'Settings'!$A$32:$B$36,2,FALSE)),FALSE)),"Stale",IF(OR($M62="",AND(ISNUMBER($N62),$N62&lt;=TODAY())),"Review due","Current")))))</f>
        <v/>
      </c>
      <c r="P62" s="14" t="n"/>
      <c r="Q62" s="13" t="n"/>
      <c r="R62" s="13" t="n"/>
      <c r="S62" s="13" t="n"/>
      <c r="T62" s="13" t="n"/>
      <c r="U62" s="13" t="n"/>
      <c r="V62" s="13" t="n"/>
      <c r="W62" s="13" t="n"/>
      <c r="X62" s="13" t="n"/>
      <c r="Y62" s="13" t="n"/>
      <c r="Z62" s="13" t="n"/>
      <c r="AA62" s="18" t="str">
        <f>IF($B62="","",COUNTIF($Q62:$Z62,"X"))</f>
        <v/>
      </c>
    </row>
    <row r="63">
      <c r="A63" s="11" t="n"/>
      <c r="B63" s="12" t="n"/>
      <c r="C63" s="11" t="n"/>
      <c r="D63" s="13" t="n"/>
      <c r="E63" s="14" t="n"/>
      <c r="F63" s="15" t="n"/>
      <c r="G63" s="11" t="n"/>
      <c r="H63" s="14" t="n"/>
      <c r="I63" s="14" t="n"/>
      <c r="J63" s="14" t="n"/>
      <c r="K63" s="13" t="n"/>
      <c r="L63" s="14" t="n"/>
      <c r="M63" s="15" t="n"/>
      <c r="N63" s="16" t="str">
        <f>IF(OR($B63="",$M63=""),"",IFERROR(EDATE($M63,VLOOKUP($K63,'Settings'!$A$32:$B$36,2,FALSE)),""))</f>
        <v/>
      </c>
      <c r="O63" s="17" t="str">
        <f>IF($B63="","",IF($E63="","Missing value",IF(AND($K63&lt;&gt;"On change",$F63=""),"No as-of date",IF(AND($K63&lt;&gt;"On change",IFERROR($F63&lt;=EDATE('Settings'!$B$4,-VLOOKUP($K63,'Settings'!$A$32:$B$36,2,FALSE)),FALSE)),"Stale",IF(OR($M63="",AND(ISNUMBER($N63),$N63&lt;=TODAY())),"Review due","Current")))))</f>
        <v/>
      </c>
      <c r="P63" s="14" t="n"/>
      <c r="Q63" s="13" t="n"/>
      <c r="R63" s="13" t="n"/>
      <c r="S63" s="13" t="n"/>
      <c r="T63" s="13" t="n"/>
      <c r="U63" s="13" t="n"/>
      <c r="V63" s="13" t="n"/>
      <c r="W63" s="13" t="n"/>
      <c r="X63" s="13" t="n"/>
      <c r="Y63" s="13" t="n"/>
      <c r="Z63" s="13" t="n"/>
      <c r="AA63" s="18" t="str">
        <f>IF($B63="","",COUNTIF($Q63:$Z63,"X"))</f>
        <v/>
      </c>
    </row>
    <row r="64">
      <c r="A64" s="11" t="n"/>
      <c r="B64" s="12" t="n"/>
      <c r="C64" s="11" t="n"/>
      <c r="D64" s="13" t="n"/>
      <c r="E64" s="14" t="n"/>
      <c r="F64" s="15" t="n"/>
      <c r="G64" s="11" t="n"/>
      <c r="H64" s="14" t="n"/>
      <c r="I64" s="14" t="n"/>
      <c r="J64" s="14" t="n"/>
      <c r="K64" s="13" t="n"/>
      <c r="L64" s="14" t="n"/>
      <c r="M64" s="15" t="n"/>
      <c r="N64" s="16" t="str">
        <f>IF(OR($B64="",$M64=""),"",IFERROR(EDATE($M64,VLOOKUP($K64,'Settings'!$A$32:$B$36,2,FALSE)),""))</f>
        <v/>
      </c>
      <c r="O64" s="17" t="str">
        <f>IF($B64="","",IF($E64="","Missing value",IF(AND($K64&lt;&gt;"On change",$F64=""),"No as-of date",IF(AND($K64&lt;&gt;"On change",IFERROR($F64&lt;=EDATE('Settings'!$B$4,-VLOOKUP($K64,'Settings'!$A$32:$B$36,2,FALSE)),FALSE)),"Stale",IF(OR($M64="",AND(ISNUMBER($N64),$N64&lt;=TODAY())),"Review due","Current")))))</f>
        <v/>
      </c>
      <c r="P64" s="14" t="n"/>
      <c r="Q64" s="13" t="n"/>
      <c r="R64" s="13" t="n"/>
      <c r="S64" s="13" t="n"/>
      <c r="T64" s="13" t="n"/>
      <c r="U64" s="13" t="n"/>
      <c r="V64" s="13" t="n"/>
      <c r="W64" s="13" t="n"/>
      <c r="X64" s="13" t="n"/>
      <c r="Y64" s="13" t="n"/>
      <c r="Z64" s="13" t="n"/>
      <c r="AA64" s="18" t="str">
        <f>IF($B64="","",COUNTIF($Q64:$Z64,"X"))</f>
        <v/>
      </c>
    </row>
    <row r="65">
      <c r="A65" s="11" t="n"/>
      <c r="B65" s="12" t="n"/>
      <c r="C65" s="11" t="n"/>
      <c r="D65" s="13" t="n"/>
      <c r="E65" s="14" t="n"/>
      <c r="F65" s="15" t="n"/>
      <c r="G65" s="11" t="n"/>
      <c r="H65" s="14" t="n"/>
      <c r="I65" s="14" t="n"/>
      <c r="J65" s="14" t="n"/>
      <c r="K65" s="13" t="n"/>
      <c r="L65" s="14" t="n"/>
      <c r="M65" s="15" t="n"/>
      <c r="N65" s="16" t="str">
        <f>IF(OR($B65="",$M65=""),"",IFERROR(EDATE($M65,VLOOKUP($K65,'Settings'!$A$32:$B$36,2,FALSE)),""))</f>
        <v/>
      </c>
      <c r="O65" s="17" t="str">
        <f>IF($B65="","",IF($E65="","Missing value",IF(AND($K65&lt;&gt;"On change",$F65=""),"No as-of date",IF(AND($K65&lt;&gt;"On change",IFERROR($F65&lt;=EDATE('Settings'!$B$4,-VLOOKUP($K65,'Settings'!$A$32:$B$36,2,FALSE)),FALSE)),"Stale",IF(OR($M65="",AND(ISNUMBER($N65),$N65&lt;=TODAY())),"Review due","Current")))))</f>
        <v/>
      </c>
      <c r="P65" s="14" t="n"/>
      <c r="Q65" s="13" t="n"/>
      <c r="R65" s="13" t="n"/>
      <c r="S65" s="13" t="n"/>
      <c r="T65" s="13" t="n"/>
      <c r="U65" s="13" t="n"/>
      <c r="V65" s="13" t="n"/>
      <c r="W65" s="13" t="n"/>
      <c r="X65" s="13" t="n"/>
      <c r="Y65" s="13" t="n"/>
      <c r="Z65" s="13" t="n"/>
      <c r="AA65" s="18" t="str">
        <f>IF($B65="","",COUNTIF($Q65:$Z65,"X"))</f>
        <v/>
      </c>
    </row>
    <row r="66">
      <c r="A66" s="11" t="n"/>
      <c r="B66" s="12" t="n"/>
      <c r="C66" s="11" t="n"/>
      <c r="D66" s="13" t="n"/>
      <c r="E66" s="14" t="n"/>
      <c r="F66" s="15" t="n"/>
      <c r="G66" s="11" t="n"/>
      <c r="H66" s="14" t="n"/>
      <c r="I66" s="14" t="n"/>
      <c r="J66" s="14" t="n"/>
      <c r="K66" s="13" t="n"/>
      <c r="L66" s="14" t="n"/>
      <c r="M66" s="15" t="n"/>
      <c r="N66" s="16" t="str">
        <f>IF(OR($B66="",$M66=""),"",IFERROR(EDATE($M66,VLOOKUP($K66,'Settings'!$A$32:$B$36,2,FALSE)),""))</f>
        <v/>
      </c>
      <c r="O66" s="17" t="str">
        <f>IF($B66="","",IF($E66="","Missing value",IF(AND($K66&lt;&gt;"On change",$F66=""),"No as-of date",IF(AND($K66&lt;&gt;"On change",IFERROR($F66&lt;=EDATE('Settings'!$B$4,-VLOOKUP($K66,'Settings'!$A$32:$B$36,2,FALSE)),FALSE)),"Stale",IF(OR($M66="",AND(ISNUMBER($N66),$N66&lt;=TODAY())),"Review due","Current")))))</f>
        <v/>
      </c>
      <c r="P66" s="14" t="n"/>
      <c r="Q66" s="13" t="n"/>
      <c r="R66" s="13" t="n"/>
      <c r="S66" s="13" t="n"/>
      <c r="T66" s="13" t="n"/>
      <c r="U66" s="13" t="n"/>
      <c r="V66" s="13" t="n"/>
      <c r="W66" s="13" t="n"/>
      <c r="X66" s="13" t="n"/>
      <c r="Y66" s="13" t="n"/>
      <c r="Z66" s="13" t="n"/>
      <c r="AA66" s="18" t="str">
        <f>IF($B66="","",COUNTIF($Q66:$Z66,"X"))</f>
        <v/>
      </c>
    </row>
    <row r="67">
      <c r="A67" s="11" t="n"/>
      <c r="B67" s="12" t="n"/>
      <c r="C67" s="11" t="n"/>
      <c r="D67" s="13" t="n"/>
      <c r="E67" s="14" t="n"/>
      <c r="F67" s="15" t="n"/>
      <c r="G67" s="11" t="n"/>
      <c r="H67" s="14" t="n"/>
      <c r="I67" s="14" t="n"/>
      <c r="J67" s="14" t="n"/>
      <c r="K67" s="13" t="n"/>
      <c r="L67" s="14" t="n"/>
      <c r="M67" s="15" t="n"/>
      <c r="N67" s="16" t="str">
        <f>IF(OR($B67="",$M67=""),"",IFERROR(EDATE($M67,VLOOKUP($K67,'Settings'!$A$32:$B$36,2,FALSE)),""))</f>
        <v/>
      </c>
      <c r="O67" s="17" t="str">
        <f>IF($B67="","",IF($E67="","Missing value",IF(AND($K67&lt;&gt;"On change",$F67=""),"No as-of date",IF(AND($K67&lt;&gt;"On change",IFERROR($F67&lt;=EDATE('Settings'!$B$4,-VLOOKUP($K67,'Settings'!$A$32:$B$36,2,FALSE)),FALSE)),"Stale",IF(OR($M67="",AND(ISNUMBER($N67),$N67&lt;=TODAY())),"Review due","Current")))))</f>
        <v/>
      </c>
      <c r="P67" s="14" t="n"/>
      <c r="Q67" s="13" t="n"/>
      <c r="R67" s="13" t="n"/>
      <c r="S67" s="13" t="n"/>
      <c r="T67" s="13" t="n"/>
      <c r="U67" s="13" t="n"/>
      <c r="V67" s="13" t="n"/>
      <c r="W67" s="13" t="n"/>
      <c r="X67" s="13" t="n"/>
      <c r="Y67" s="13" t="n"/>
      <c r="Z67" s="13" t="n"/>
      <c r="AA67" s="18" t="str">
        <f>IF($B67="","",COUNTIF($Q67:$Z67,"X"))</f>
        <v/>
      </c>
    </row>
    <row r="68">
      <c r="A68" s="11" t="n"/>
      <c r="B68" s="12" t="n"/>
      <c r="C68" s="11" t="n"/>
      <c r="D68" s="13" t="n"/>
      <c r="E68" s="14" t="n"/>
      <c r="F68" s="15" t="n"/>
      <c r="G68" s="11" t="n"/>
      <c r="H68" s="14" t="n"/>
      <c r="I68" s="14" t="n"/>
      <c r="J68" s="14" t="n"/>
      <c r="K68" s="13" t="n"/>
      <c r="L68" s="14" t="n"/>
      <c r="M68" s="15" t="n"/>
      <c r="N68" s="16" t="str">
        <f>IF(OR($B68="",$M68=""),"",IFERROR(EDATE($M68,VLOOKUP($K68,'Settings'!$A$32:$B$36,2,FALSE)),""))</f>
        <v/>
      </c>
      <c r="O68" s="17" t="str">
        <f>IF($B68="","",IF($E68="","Missing value",IF(AND($K68&lt;&gt;"On change",$F68=""),"No as-of date",IF(AND($K68&lt;&gt;"On change",IFERROR($F68&lt;=EDATE('Settings'!$B$4,-VLOOKUP($K68,'Settings'!$A$32:$B$36,2,FALSE)),FALSE)),"Stale",IF(OR($M68="",AND(ISNUMBER($N68),$N68&lt;=TODAY())),"Review due","Current")))))</f>
        <v/>
      </c>
      <c r="P68" s="14" t="n"/>
      <c r="Q68" s="13" t="n"/>
      <c r="R68" s="13" t="n"/>
      <c r="S68" s="13" t="n"/>
      <c r="T68" s="13" t="n"/>
      <c r="U68" s="13" t="n"/>
      <c r="V68" s="13" t="n"/>
      <c r="W68" s="13" t="n"/>
      <c r="X68" s="13" t="n"/>
      <c r="Y68" s="13" t="n"/>
      <c r="Z68" s="13" t="n"/>
      <c r="AA68" s="18" t="str">
        <f>IF($B68="","",COUNTIF($Q68:$Z68,"X"))</f>
        <v/>
      </c>
    </row>
    <row r="69">
      <c r="A69" s="11" t="n"/>
      <c r="B69" s="12" t="n"/>
      <c r="C69" s="11" t="n"/>
      <c r="D69" s="13" t="n"/>
      <c r="E69" s="14" t="n"/>
      <c r="F69" s="15" t="n"/>
      <c r="G69" s="11" t="n"/>
      <c r="H69" s="14" t="n"/>
      <c r="I69" s="14" t="n"/>
      <c r="J69" s="14" t="n"/>
      <c r="K69" s="13" t="n"/>
      <c r="L69" s="14" t="n"/>
      <c r="M69" s="15" t="n"/>
      <c r="N69" s="16" t="str">
        <f>IF(OR($B69="",$M69=""),"",IFERROR(EDATE($M69,VLOOKUP($K69,'Settings'!$A$32:$B$36,2,FALSE)),""))</f>
        <v/>
      </c>
      <c r="O69" s="17" t="str">
        <f>IF($B69="","",IF($E69="","Missing value",IF(AND($K69&lt;&gt;"On change",$F69=""),"No as-of date",IF(AND($K69&lt;&gt;"On change",IFERROR($F69&lt;=EDATE('Settings'!$B$4,-VLOOKUP($K69,'Settings'!$A$32:$B$36,2,FALSE)),FALSE)),"Stale",IF(OR($M69="",AND(ISNUMBER($N69),$N69&lt;=TODAY())),"Review due","Current")))))</f>
        <v/>
      </c>
      <c r="P69" s="14" t="n"/>
      <c r="Q69" s="13" t="n"/>
      <c r="R69" s="13" t="n"/>
      <c r="S69" s="13" t="n"/>
      <c r="T69" s="13" t="n"/>
      <c r="U69" s="13" t="n"/>
      <c r="V69" s="13" t="n"/>
      <c r="W69" s="13" t="n"/>
      <c r="X69" s="13" t="n"/>
      <c r="Y69" s="13" t="n"/>
      <c r="Z69" s="13" t="n"/>
      <c r="AA69" s="18" t="str">
        <f>IF($B69="","",COUNTIF($Q69:$Z69,"X"))</f>
        <v/>
      </c>
    </row>
    <row r="70">
      <c r="A70" s="11" t="n"/>
      <c r="B70" s="12" t="n"/>
      <c r="C70" s="11" t="n"/>
      <c r="D70" s="13" t="n"/>
      <c r="E70" s="14" t="n"/>
      <c r="F70" s="15" t="n"/>
      <c r="G70" s="11" t="n"/>
      <c r="H70" s="14" t="n"/>
      <c r="I70" s="14" t="n"/>
      <c r="J70" s="14" t="n"/>
      <c r="K70" s="13" t="n"/>
      <c r="L70" s="14" t="n"/>
      <c r="M70" s="15" t="n"/>
      <c r="N70" s="16" t="str">
        <f>IF(OR($B70="",$M70=""),"",IFERROR(EDATE($M70,VLOOKUP($K70,'Settings'!$A$32:$B$36,2,FALSE)),""))</f>
        <v/>
      </c>
      <c r="O70" s="17" t="str">
        <f>IF($B70="","",IF($E70="","Missing value",IF(AND($K70&lt;&gt;"On change",$F70=""),"No as-of date",IF(AND($K70&lt;&gt;"On change",IFERROR($F70&lt;=EDATE('Settings'!$B$4,-VLOOKUP($K70,'Settings'!$A$32:$B$36,2,FALSE)),FALSE)),"Stale",IF(OR($M70="",AND(ISNUMBER($N70),$N70&lt;=TODAY())),"Review due","Current")))))</f>
        <v/>
      </c>
      <c r="P70" s="14" t="n"/>
      <c r="Q70" s="13" t="n"/>
      <c r="R70" s="13" t="n"/>
      <c r="S70" s="13" t="n"/>
      <c r="T70" s="13" t="n"/>
      <c r="U70" s="13" t="n"/>
      <c r="V70" s="13" t="n"/>
      <c r="W70" s="13" t="n"/>
      <c r="X70" s="13" t="n"/>
      <c r="Y70" s="13" t="n"/>
      <c r="Z70" s="13" t="n"/>
      <c r="AA70" s="18" t="str">
        <f>IF($B70="","",COUNTIF($Q70:$Z70,"X"))</f>
        <v/>
      </c>
    </row>
    <row r="71">
      <c r="A71" s="11" t="n"/>
      <c r="B71" s="12" t="n"/>
      <c r="C71" s="11" t="n"/>
      <c r="D71" s="13" t="n"/>
      <c r="E71" s="14" t="n"/>
      <c r="F71" s="15" t="n"/>
      <c r="G71" s="11" t="n"/>
      <c r="H71" s="14" t="n"/>
      <c r="I71" s="14" t="n"/>
      <c r="J71" s="14" t="n"/>
      <c r="K71" s="13" t="n"/>
      <c r="L71" s="14" t="n"/>
      <c r="M71" s="15" t="n"/>
      <c r="N71" s="16" t="str">
        <f>IF(OR($B71="",$M71=""),"",IFERROR(EDATE($M71,VLOOKUP($K71,'Settings'!$A$32:$B$36,2,FALSE)),""))</f>
        <v/>
      </c>
      <c r="O71" s="17" t="str">
        <f>IF($B71="","",IF($E71="","Missing value",IF(AND($K71&lt;&gt;"On change",$F71=""),"No as-of date",IF(AND($K71&lt;&gt;"On change",IFERROR($F71&lt;=EDATE('Settings'!$B$4,-VLOOKUP($K71,'Settings'!$A$32:$B$36,2,FALSE)),FALSE)),"Stale",IF(OR($M71="",AND(ISNUMBER($N71),$N71&lt;=TODAY())),"Review due","Current")))))</f>
        <v/>
      </c>
      <c r="P71" s="14" t="n"/>
      <c r="Q71" s="13" t="n"/>
      <c r="R71" s="13" t="n"/>
      <c r="S71" s="13" t="n"/>
      <c r="T71" s="13" t="n"/>
      <c r="U71" s="13" t="n"/>
      <c r="V71" s="13" t="n"/>
      <c r="W71" s="13" t="n"/>
      <c r="X71" s="13" t="n"/>
      <c r="Y71" s="13" t="n"/>
      <c r="Z71" s="13" t="n"/>
      <c r="AA71" s="18" t="str">
        <f>IF($B71="","",COUNTIF($Q71:$Z71,"X"))</f>
        <v/>
      </c>
    </row>
    <row r="72">
      <c r="A72" s="11" t="n"/>
      <c r="B72" s="12" t="n"/>
      <c r="C72" s="11" t="n"/>
      <c r="D72" s="13" t="n"/>
      <c r="E72" s="14" t="n"/>
      <c r="F72" s="15" t="n"/>
      <c r="G72" s="11" t="n"/>
      <c r="H72" s="14" t="n"/>
      <c r="I72" s="14" t="n"/>
      <c r="J72" s="14" t="n"/>
      <c r="K72" s="13" t="n"/>
      <c r="L72" s="14" t="n"/>
      <c r="M72" s="15" t="n"/>
      <c r="N72" s="16" t="str">
        <f>IF(OR($B72="",$M72=""),"",IFERROR(EDATE($M72,VLOOKUP($K72,'Settings'!$A$32:$B$36,2,FALSE)),""))</f>
        <v/>
      </c>
      <c r="O72" s="17" t="str">
        <f>IF($B72="","",IF($E72="","Missing value",IF(AND($K72&lt;&gt;"On change",$F72=""),"No as-of date",IF(AND($K72&lt;&gt;"On change",IFERROR($F72&lt;=EDATE('Settings'!$B$4,-VLOOKUP($K72,'Settings'!$A$32:$B$36,2,FALSE)),FALSE)),"Stale",IF(OR($M72="",AND(ISNUMBER($N72),$N72&lt;=TODAY())),"Review due","Current")))))</f>
        <v/>
      </c>
      <c r="P72" s="14" t="n"/>
      <c r="Q72" s="13" t="n"/>
      <c r="R72" s="13" t="n"/>
      <c r="S72" s="13" t="n"/>
      <c r="T72" s="13" t="n"/>
      <c r="U72" s="13" t="n"/>
      <c r="V72" s="13" t="n"/>
      <c r="W72" s="13" t="n"/>
      <c r="X72" s="13" t="n"/>
      <c r="Y72" s="13" t="n"/>
      <c r="Z72" s="13" t="n"/>
      <c r="AA72" s="18" t="str">
        <f>IF($B72="","",COUNTIF($Q72:$Z72,"X"))</f>
        <v/>
      </c>
    </row>
    <row r="73">
      <c r="A73" s="11" t="n"/>
      <c r="B73" s="12" t="n"/>
      <c r="C73" s="11" t="n"/>
      <c r="D73" s="13" t="n"/>
      <c r="E73" s="14" t="n"/>
      <c r="F73" s="15" t="n"/>
      <c r="G73" s="11" t="n"/>
      <c r="H73" s="14" t="n"/>
      <c r="I73" s="14" t="n"/>
      <c r="J73" s="14" t="n"/>
      <c r="K73" s="13" t="n"/>
      <c r="L73" s="14" t="n"/>
      <c r="M73" s="15" t="n"/>
      <c r="N73" s="16" t="str">
        <f>IF(OR($B73="",$M73=""),"",IFERROR(EDATE($M73,VLOOKUP($K73,'Settings'!$A$32:$B$36,2,FALSE)),""))</f>
        <v/>
      </c>
      <c r="O73" s="17" t="str">
        <f>IF($B73="","",IF($E73="","Missing value",IF(AND($K73&lt;&gt;"On change",$F73=""),"No as-of date",IF(AND($K73&lt;&gt;"On change",IFERROR($F73&lt;=EDATE('Settings'!$B$4,-VLOOKUP($K73,'Settings'!$A$32:$B$36,2,FALSE)),FALSE)),"Stale",IF(OR($M73="",AND(ISNUMBER($N73),$N73&lt;=TODAY())),"Review due","Current")))))</f>
        <v/>
      </c>
      <c r="P73" s="14" t="n"/>
      <c r="Q73" s="13" t="n"/>
      <c r="R73" s="13" t="n"/>
      <c r="S73" s="13" t="n"/>
      <c r="T73" s="13" t="n"/>
      <c r="U73" s="13" t="n"/>
      <c r="V73" s="13" t="n"/>
      <c r="W73" s="13" t="n"/>
      <c r="X73" s="13" t="n"/>
      <c r="Y73" s="13" t="n"/>
      <c r="Z73" s="13" t="n"/>
      <c r="AA73" s="18" t="str">
        <f>IF($B73="","",COUNTIF($Q73:$Z73,"X"))</f>
        <v/>
      </c>
    </row>
    <row r="74">
      <c r="A74" s="11" t="n"/>
      <c r="B74" s="12" t="n"/>
      <c r="C74" s="11" t="n"/>
      <c r="D74" s="13" t="n"/>
      <c r="E74" s="14" t="n"/>
      <c r="F74" s="15" t="n"/>
      <c r="G74" s="11" t="n"/>
      <c r="H74" s="14" t="n"/>
      <c r="I74" s="14" t="n"/>
      <c r="J74" s="14" t="n"/>
      <c r="K74" s="13" t="n"/>
      <c r="L74" s="14" t="n"/>
      <c r="M74" s="15" t="n"/>
      <c r="N74" s="16" t="str">
        <f>IF(OR($B74="",$M74=""),"",IFERROR(EDATE($M74,VLOOKUP($K74,'Settings'!$A$32:$B$36,2,FALSE)),""))</f>
        <v/>
      </c>
      <c r="O74" s="17" t="str">
        <f>IF($B74="","",IF($E74="","Missing value",IF(AND($K74&lt;&gt;"On change",$F74=""),"No as-of date",IF(AND($K74&lt;&gt;"On change",IFERROR($F74&lt;=EDATE('Settings'!$B$4,-VLOOKUP($K74,'Settings'!$A$32:$B$36,2,FALSE)),FALSE)),"Stale",IF(OR($M74="",AND(ISNUMBER($N74),$N74&lt;=TODAY())),"Review due","Current")))))</f>
        <v/>
      </c>
      <c r="P74" s="14" t="n"/>
      <c r="Q74" s="13" t="n"/>
      <c r="R74" s="13" t="n"/>
      <c r="S74" s="13" t="n"/>
      <c r="T74" s="13" t="n"/>
      <c r="U74" s="13" t="n"/>
      <c r="V74" s="13" t="n"/>
      <c r="W74" s="13" t="n"/>
      <c r="X74" s="13" t="n"/>
      <c r="Y74" s="13" t="n"/>
      <c r="Z74" s="13" t="n"/>
      <c r="AA74" s="18" t="str">
        <f>IF($B74="","",COUNTIF($Q74:$Z74,"X"))</f>
        <v/>
      </c>
    </row>
    <row r="75">
      <c r="A75" s="11" t="n"/>
      <c r="B75" s="12" t="n"/>
      <c r="C75" s="11" t="n"/>
      <c r="D75" s="13" t="n"/>
      <c r="E75" s="14" t="n"/>
      <c r="F75" s="15" t="n"/>
      <c r="G75" s="11" t="n"/>
      <c r="H75" s="14" t="n"/>
      <c r="I75" s="14" t="n"/>
      <c r="J75" s="14" t="n"/>
      <c r="K75" s="13" t="n"/>
      <c r="L75" s="14" t="n"/>
      <c r="M75" s="15" t="n"/>
      <c r="N75" s="16" t="str">
        <f>IF(OR($B75="",$M75=""),"",IFERROR(EDATE($M75,VLOOKUP($K75,'Settings'!$A$32:$B$36,2,FALSE)),""))</f>
        <v/>
      </c>
      <c r="O75" s="17" t="str">
        <f>IF($B75="","",IF($E75="","Missing value",IF(AND($K75&lt;&gt;"On change",$F75=""),"No as-of date",IF(AND($K75&lt;&gt;"On change",IFERROR($F75&lt;=EDATE('Settings'!$B$4,-VLOOKUP($K75,'Settings'!$A$32:$B$36,2,FALSE)),FALSE)),"Stale",IF(OR($M75="",AND(ISNUMBER($N75),$N75&lt;=TODAY())),"Review due","Current")))))</f>
        <v/>
      </c>
      <c r="P75" s="14" t="n"/>
      <c r="Q75" s="13" t="n"/>
      <c r="R75" s="13" t="n"/>
      <c r="S75" s="13" t="n"/>
      <c r="T75" s="13" t="n"/>
      <c r="U75" s="13" t="n"/>
      <c r="V75" s="13" t="n"/>
      <c r="W75" s="13" t="n"/>
      <c r="X75" s="13" t="n"/>
      <c r="Y75" s="13" t="n"/>
      <c r="Z75" s="13" t="n"/>
      <c r="AA75" s="18" t="str">
        <f>IF($B75="","",COUNTIF($Q75:$Z75,"X"))</f>
        <v/>
      </c>
    </row>
    <row r="76">
      <c r="A76" s="11" t="n"/>
      <c r="B76" s="12" t="n"/>
      <c r="C76" s="11" t="n"/>
      <c r="D76" s="13" t="n"/>
      <c r="E76" s="14" t="n"/>
      <c r="F76" s="15" t="n"/>
      <c r="G76" s="11" t="n"/>
      <c r="H76" s="14" t="n"/>
      <c r="I76" s="14" t="n"/>
      <c r="J76" s="14" t="n"/>
      <c r="K76" s="13" t="n"/>
      <c r="L76" s="14" t="n"/>
      <c r="M76" s="15" t="n"/>
      <c r="N76" s="16" t="str">
        <f>IF(OR($B76="",$M76=""),"",IFERROR(EDATE($M76,VLOOKUP($K76,'Settings'!$A$32:$B$36,2,FALSE)),""))</f>
        <v/>
      </c>
      <c r="O76" s="17" t="str">
        <f>IF($B76="","",IF($E76="","Missing value",IF(AND($K76&lt;&gt;"On change",$F76=""),"No as-of date",IF(AND($K76&lt;&gt;"On change",IFERROR($F76&lt;=EDATE('Settings'!$B$4,-VLOOKUP($K76,'Settings'!$A$32:$B$36,2,FALSE)),FALSE)),"Stale",IF(OR($M76="",AND(ISNUMBER($N76),$N76&lt;=TODAY())),"Review due","Current")))))</f>
        <v/>
      </c>
      <c r="P76" s="14" t="n"/>
      <c r="Q76" s="13" t="n"/>
      <c r="R76" s="13" t="n"/>
      <c r="S76" s="13" t="n"/>
      <c r="T76" s="13" t="n"/>
      <c r="U76" s="13" t="n"/>
      <c r="V76" s="13" t="n"/>
      <c r="W76" s="13" t="n"/>
      <c r="X76" s="13" t="n"/>
      <c r="Y76" s="13" t="n"/>
      <c r="Z76" s="13" t="n"/>
      <c r="AA76" s="18" t="str">
        <f>IF($B76="","",COUNTIF($Q76:$Z76,"X"))</f>
        <v/>
      </c>
    </row>
    <row r="77">
      <c r="A77" s="11" t="n"/>
      <c r="B77" s="12" t="n"/>
      <c r="C77" s="11" t="n"/>
      <c r="D77" s="13" t="n"/>
      <c r="E77" s="14" t="n"/>
      <c r="F77" s="15" t="n"/>
      <c r="G77" s="11" t="n"/>
      <c r="H77" s="14" t="n"/>
      <c r="I77" s="14" t="n"/>
      <c r="J77" s="14" t="n"/>
      <c r="K77" s="13" t="n"/>
      <c r="L77" s="14" t="n"/>
      <c r="M77" s="15" t="n"/>
      <c r="N77" s="16" t="str">
        <f>IF(OR($B77="",$M77=""),"",IFERROR(EDATE($M77,VLOOKUP($K77,'Settings'!$A$32:$B$36,2,FALSE)),""))</f>
        <v/>
      </c>
      <c r="O77" s="17" t="str">
        <f>IF($B77="","",IF($E77="","Missing value",IF(AND($K77&lt;&gt;"On change",$F77=""),"No as-of date",IF(AND($K77&lt;&gt;"On change",IFERROR($F77&lt;=EDATE('Settings'!$B$4,-VLOOKUP($K77,'Settings'!$A$32:$B$36,2,FALSE)),FALSE)),"Stale",IF(OR($M77="",AND(ISNUMBER($N77),$N77&lt;=TODAY())),"Review due","Current")))))</f>
        <v/>
      </c>
      <c r="P77" s="14" t="n"/>
      <c r="Q77" s="13" t="n"/>
      <c r="R77" s="13" t="n"/>
      <c r="S77" s="13" t="n"/>
      <c r="T77" s="13" t="n"/>
      <c r="U77" s="13" t="n"/>
      <c r="V77" s="13" t="n"/>
      <c r="W77" s="13" t="n"/>
      <c r="X77" s="13" t="n"/>
      <c r="Y77" s="13" t="n"/>
      <c r="Z77" s="13" t="n"/>
      <c r="AA77" s="18" t="str">
        <f>IF($B77="","",COUNTIF($Q77:$Z77,"X"))</f>
        <v/>
      </c>
    </row>
    <row r="78">
      <c r="A78" s="11" t="n"/>
      <c r="B78" s="12" t="n"/>
      <c r="C78" s="11" t="n"/>
      <c r="D78" s="13" t="n"/>
      <c r="E78" s="14" t="n"/>
      <c r="F78" s="15" t="n"/>
      <c r="G78" s="11" t="n"/>
      <c r="H78" s="14" t="n"/>
      <c r="I78" s="14" t="n"/>
      <c r="J78" s="14" t="n"/>
      <c r="K78" s="13" t="n"/>
      <c r="L78" s="14" t="n"/>
      <c r="M78" s="15" t="n"/>
      <c r="N78" s="16" t="str">
        <f>IF(OR($B78="",$M78=""),"",IFERROR(EDATE($M78,VLOOKUP($K78,'Settings'!$A$32:$B$36,2,FALSE)),""))</f>
        <v/>
      </c>
      <c r="O78" s="17" t="str">
        <f>IF($B78="","",IF($E78="","Missing value",IF(AND($K78&lt;&gt;"On change",$F78=""),"No as-of date",IF(AND($K78&lt;&gt;"On change",IFERROR($F78&lt;=EDATE('Settings'!$B$4,-VLOOKUP($K78,'Settings'!$A$32:$B$36,2,FALSE)),FALSE)),"Stale",IF(OR($M78="",AND(ISNUMBER($N78),$N78&lt;=TODAY())),"Review due","Current")))))</f>
        <v/>
      </c>
      <c r="P78" s="14" t="n"/>
      <c r="Q78" s="13" t="n"/>
      <c r="R78" s="13" t="n"/>
      <c r="S78" s="13" t="n"/>
      <c r="T78" s="13" t="n"/>
      <c r="U78" s="13" t="n"/>
      <c r="V78" s="13" t="n"/>
      <c r="W78" s="13" t="n"/>
      <c r="X78" s="13" t="n"/>
      <c r="Y78" s="13" t="n"/>
      <c r="Z78" s="13" t="n"/>
      <c r="AA78" s="18" t="str">
        <f>IF($B78="","",COUNTIF($Q78:$Z78,"X"))</f>
        <v/>
      </c>
    </row>
    <row r="79">
      <c r="A79" s="11" t="n"/>
      <c r="B79" s="12" t="n"/>
      <c r="C79" s="11" t="n"/>
      <c r="D79" s="13" t="n"/>
      <c r="E79" s="14" t="n"/>
      <c r="F79" s="15" t="n"/>
      <c r="G79" s="11" t="n"/>
      <c r="H79" s="14" t="n"/>
      <c r="I79" s="14" t="n"/>
      <c r="J79" s="14" t="n"/>
      <c r="K79" s="13" t="n"/>
      <c r="L79" s="14" t="n"/>
      <c r="M79" s="15" t="n"/>
      <c r="N79" s="16" t="str">
        <f>IF(OR($B79="",$M79=""),"",IFERROR(EDATE($M79,VLOOKUP($K79,'Settings'!$A$32:$B$36,2,FALSE)),""))</f>
        <v/>
      </c>
      <c r="O79" s="17" t="str">
        <f>IF($B79="","",IF($E79="","Missing value",IF(AND($K79&lt;&gt;"On change",$F79=""),"No as-of date",IF(AND($K79&lt;&gt;"On change",IFERROR($F79&lt;=EDATE('Settings'!$B$4,-VLOOKUP($K79,'Settings'!$A$32:$B$36,2,FALSE)),FALSE)),"Stale",IF(OR($M79="",AND(ISNUMBER($N79),$N79&lt;=TODAY())),"Review due","Current")))))</f>
        <v/>
      </c>
      <c r="P79" s="14" t="n"/>
      <c r="Q79" s="13" t="n"/>
      <c r="R79" s="13" t="n"/>
      <c r="S79" s="13" t="n"/>
      <c r="T79" s="13" t="n"/>
      <c r="U79" s="13" t="n"/>
      <c r="V79" s="13" t="n"/>
      <c r="W79" s="13" t="n"/>
      <c r="X79" s="13" t="n"/>
      <c r="Y79" s="13" t="n"/>
      <c r="Z79" s="13" t="n"/>
      <c r="AA79" s="18" t="str">
        <f>IF($B79="","",COUNTIF($Q79:$Z79,"X"))</f>
        <v/>
      </c>
    </row>
    <row r="80">
      <c r="A80" s="11" t="n"/>
      <c r="B80" s="12" t="n"/>
      <c r="C80" s="11" t="n"/>
      <c r="D80" s="13" t="n"/>
      <c r="E80" s="14" t="n"/>
      <c r="F80" s="15" t="n"/>
      <c r="G80" s="11" t="n"/>
      <c r="H80" s="14" t="n"/>
      <c r="I80" s="14" t="n"/>
      <c r="J80" s="14" t="n"/>
      <c r="K80" s="13" t="n"/>
      <c r="L80" s="14" t="n"/>
      <c r="M80" s="15" t="n"/>
      <c r="N80" s="16" t="str">
        <f>IF(OR($B80="",$M80=""),"",IFERROR(EDATE($M80,VLOOKUP($K80,'Settings'!$A$32:$B$36,2,FALSE)),""))</f>
        <v/>
      </c>
      <c r="O80" s="17" t="str">
        <f>IF($B80="","",IF($E80="","Missing value",IF(AND($K80&lt;&gt;"On change",$F80=""),"No as-of date",IF(AND($K80&lt;&gt;"On change",IFERROR($F80&lt;=EDATE('Settings'!$B$4,-VLOOKUP($K80,'Settings'!$A$32:$B$36,2,FALSE)),FALSE)),"Stale",IF(OR($M80="",AND(ISNUMBER($N80),$N80&lt;=TODAY())),"Review due","Current")))))</f>
        <v/>
      </c>
      <c r="P80" s="14" t="n"/>
      <c r="Q80" s="13" t="n"/>
      <c r="R80" s="13" t="n"/>
      <c r="S80" s="13" t="n"/>
      <c r="T80" s="13" t="n"/>
      <c r="U80" s="13" t="n"/>
      <c r="V80" s="13" t="n"/>
      <c r="W80" s="13" t="n"/>
      <c r="X80" s="13" t="n"/>
      <c r="Y80" s="13" t="n"/>
      <c r="Z80" s="13" t="n"/>
      <c r="AA80" s="18" t="str">
        <f>IF($B80="","",COUNTIF($Q80:$Z80,"X"))</f>
        <v/>
      </c>
    </row>
    <row r="81">
      <c r="A81" s="11" t="n"/>
      <c r="B81" s="12" t="n"/>
      <c r="C81" s="11" t="n"/>
      <c r="D81" s="13" t="n"/>
      <c r="E81" s="14" t="n"/>
      <c r="F81" s="15" t="n"/>
      <c r="G81" s="11" t="n"/>
      <c r="H81" s="14" t="n"/>
      <c r="I81" s="14" t="n"/>
      <c r="J81" s="14" t="n"/>
      <c r="K81" s="13" t="n"/>
      <c r="L81" s="14" t="n"/>
      <c r="M81" s="15" t="n"/>
      <c r="N81" s="16" t="str">
        <f>IF(OR($B81="",$M81=""),"",IFERROR(EDATE($M81,VLOOKUP($K81,'Settings'!$A$32:$B$36,2,FALSE)),""))</f>
        <v/>
      </c>
      <c r="O81" s="17" t="str">
        <f>IF($B81="","",IF($E81="","Missing value",IF(AND($K81&lt;&gt;"On change",$F81=""),"No as-of date",IF(AND($K81&lt;&gt;"On change",IFERROR($F81&lt;=EDATE('Settings'!$B$4,-VLOOKUP($K81,'Settings'!$A$32:$B$36,2,FALSE)),FALSE)),"Stale",IF(OR($M81="",AND(ISNUMBER($N81),$N81&lt;=TODAY())),"Review due","Current")))))</f>
        <v/>
      </c>
      <c r="P81" s="14" t="n"/>
      <c r="Q81" s="13" t="n"/>
      <c r="R81" s="13" t="n"/>
      <c r="S81" s="13" t="n"/>
      <c r="T81" s="13" t="n"/>
      <c r="U81" s="13" t="n"/>
      <c r="V81" s="13" t="n"/>
      <c r="W81" s="13" t="n"/>
      <c r="X81" s="13" t="n"/>
      <c r="Y81" s="13" t="n"/>
      <c r="Z81" s="13" t="n"/>
      <c r="AA81" s="18" t="str">
        <f>IF($B81="","",COUNTIF($Q81:$Z81,"X"))</f>
        <v/>
      </c>
    </row>
    <row r="82">
      <c r="A82" s="11" t="n"/>
      <c r="B82" s="12" t="n"/>
      <c r="C82" s="11" t="n"/>
      <c r="D82" s="13" t="n"/>
      <c r="E82" s="14" t="n"/>
      <c r="F82" s="15" t="n"/>
      <c r="G82" s="11" t="n"/>
      <c r="H82" s="14" t="n"/>
      <c r="I82" s="14" t="n"/>
      <c r="J82" s="14" t="n"/>
      <c r="K82" s="13" t="n"/>
      <c r="L82" s="14" t="n"/>
      <c r="M82" s="15" t="n"/>
      <c r="N82" s="16" t="str">
        <f>IF(OR($B82="",$M82=""),"",IFERROR(EDATE($M82,VLOOKUP($K82,'Settings'!$A$32:$B$36,2,FALSE)),""))</f>
        <v/>
      </c>
      <c r="O82" s="17" t="str">
        <f>IF($B82="","",IF($E82="","Missing value",IF(AND($K82&lt;&gt;"On change",$F82=""),"No as-of date",IF(AND($K82&lt;&gt;"On change",IFERROR($F82&lt;=EDATE('Settings'!$B$4,-VLOOKUP($K82,'Settings'!$A$32:$B$36,2,FALSE)),FALSE)),"Stale",IF(OR($M82="",AND(ISNUMBER($N82),$N82&lt;=TODAY())),"Review due","Current")))))</f>
        <v/>
      </c>
      <c r="P82" s="14" t="n"/>
      <c r="Q82" s="13" t="n"/>
      <c r="R82" s="13" t="n"/>
      <c r="S82" s="13" t="n"/>
      <c r="T82" s="13" t="n"/>
      <c r="U82" s="13" t="n"/>
      <c r="V82" s="13" t="n"/>
      <c r="W82" s="13" t="n"/>
      <c r="X82" s="13" t="n"/>
      <c r="Y82" s="13" t="n"/>
      <c r="Z82" s="13" t="n"/>
      <c r="AA82" s="18" t="str">
        <f>IF($B82="","",COUNTIF($Q82:$Z82,"X"))</f>
        <v/>
      </c>
    </row>
    <row r="83">
      <c r="A83" s="11" t="n"/>
      <c r="B83" s="12" t="n"/>
      <c r="C83" s="11" t="n"/>
      <c r="D83" s="13" t="n"/>
      <c r="E83" s="14" t="n"/>
      <c r="F83" s="15" t="n"/>
      <c r="G83" s="11" t="n"/>
      <c r="H83" s="14" t="n"/>
      <c r="I83" s="14" t="n"/>
      <c r="J83" s="14" t="n"/>
      <c r="K83" s="13" t="n"/>
      <c r="L83" s="14" t="n"/>
      <c r="M83" s="15" t="n"/>
      <c r="N83" s="16" t="str">
        <f>IF(OR($B83="",$M83=""),"",IFERROR(EDATE($M83,VLOOKUP($K83,'Settings'!$A$32:$B$36,2,FALSE)),""))</f>
        <v/>
      </c>
      <c r="O83" s="17" t="str">
        <f>IF($B83="","",IF($E83="","Missing value",IF(AND($K83&lt;&gt;"On change",$F83=""),"No as-of date",IF(AND($K83&lt;&gt;"On change",IFERROR($F83&lt;=EDATE('Settings'!$B$4,-VLOOKUP($K83,'Settings'!$A$32:$B$36,2,FALSE)),FALSE)),"Stale",IF(OR($M83="",AND(ISNUMBER($N83),$N83&lt;=TODAY())),"Review due","Current")))))</f>
        <v/>
      </c>
      <c r="P83" s="14" t="n"/>
      <c r="Q83" s="13" t="n"/>
      <c r="R83" s="13" t="n"/>
      <c r="S83" s="13" t="n"/>
      <c r="T83" s="13" t="n"/>
      <c r="U83" s="13" t="n"/>
      <c r="V83" s="13" t="n"/>
      <c r="W83" s="13" t="n"/>
      <c r="X83" s="13" t="n"/>
      <c r="Y83" s="13" t="n"/>
      <c r="Z83" s="13" t="n"/>
      <c r="AA83" s="18" t="str">
        <f>IF($B83="","",COUNTIF($Q83:$Z83,"X"))</f>
        <v/>
      </c>
    </row>
    <row r="84">
      <c r="A84" s="11" t="n"/>
      <c r="B84" s="12" t="n"/>
      <c r="C84" s="11" t="n"/>
      <c r="D84" s="13" t="n"/>
      <c r="E84" s="14" t="n"/>
      <c r="F84" s="15" t="n"/>
      <c r="G84" s="11" t="n"/>
      <c r="H84" s="14" t="n"/>
      <c r="I84" s="14" t="n"/>
      <c r="J84" s="14" t="n"/>
      <c r="K84" s="13" t="n"/>
      <c r="L84" s="14" t="n"/>
      <c r="M84" s="15" t="n"/>
      <c r="N84" s="16" t="str">
        <f>IF(OR($B84="",$M84=""),"",IFERROR(EDATE($M84,VLOOKUP($K84,'Settings'!$A$32:$B$36,2,FALSE)),""))</f>
        <v/>
      </c>
      <c r="O84" s="17" t="str">
        <f>IF($B84="","",IF($E84="","Missing value",IF(AND($K84&lt;&gt;"On change",$F84=""),"No as-of date",IF(AND($K84&lt;&gt;"On change",IFERROR($F84&lt;=EDATE('Settings'!$B$4,-VLOOKUP($K84,'Settings'!$A$32:$B$36,2,FALSE)),FALSE)),"Stale",IF(OR($M84="",AND(ISNUMBER($N84),$N84&lt;=TODAY())),"Review due","Current")))))</f>
        <v/>
      </c>
      <c r="P84" s="14" t="n"/>
      <c r="Q84" s="13" t="n"/>
      <c r="R84" s="13" t="n"/>
      <c r="S84" s="13" t="n"/>
      <c r="T84" s="13" t="n"/>
      <c r="U84" s="13" t="n"/>
      <c r="V84" s="13" t="n"/>
      <c r="W84" s="13" t="n"/>
      <c r="X84" s="13" t="n"/>
      <c r="Y84" s="13" t="n"/>
      <c r="Z84" s="13" t="n"/>
      <c r="AA84" s="18" t="str">
        <f>IF($B84="","",COUNTIF($Q84:$Z84,"X"))</f>
        <v/>
      </c>
    </row>
    <row r="85">
      <c r="A85" s="11" t="n"/>
      <c r="B85" s="12" t="n"/>
      <c r="C85" s="11" t="n"/>
      <c r="D85" s="13" t="n"/>
      <c r="E85" s="14" t="n"/>
      <c r="F85" s="15" t="n"/>
      <c r="G85" s="11" t="n"/>
      <c r="H85" s="14" t="n"/>
      <c r="I85" s="14" t="n"/>
      <c r="J85" s="14" t="n"/>
      <c r="K85" s="13" t="n"/>
      <c r="L85" s="14" t="n"/>
      <c r="M85" s="15" t="n"/>
      <c r="N85" s="16" t="str">
        <f>IF(OR($B85="",$M85=""),"",IFERROR(EDATE($M85,VLOOKUP($K85,'Settings'!$A$32:$B$36,2,FALSE)),""))</f>
        <v/>
      </c>
      <c r="O85" s="17" t="str">
        <f>IF($B85="","",IF($E85="","Missing value",IF(AND($K85&lt;&gt;"On change",$F85=""),"No as-of date",IF(AND($K85&lt;&gt;"On change",IFERROR($F85&lt;=EDATE('Settings'!$B$4,-VLOOKUP($K85,'Settings'!$A$32:$B$36,2,FALSE)),FALSE)),"Stale",IF(OR($M85="",AND(ISNUMBER($N85),$N85&lt;=TODAY())),"Review due","Current")))))</f>
        <v/>
      </c>
      <c r="P85" s="14" t="n"/>
      <c r="Q85" s="13" t="n"/>
      <c r="R85" s="13" t="n"/>
      <c r="S85" s="13" t="n"/>
      <c r="T85" s="13" t="n"/>
      <c r="U85" s="13" t="n"/>
      <c r="V85" s="13" t="n"/>
      <c r="W85" s="13" t="n"/>
      <c r="X85" s="13" t="n"/>
      <c r="Y85" s="13" t="n"/>
      <c r="Z85" s="13" t="n"/>
      <c r="AA85" s="18" t="str">
        <f>IF($B85="","",COUNTIF($Q85:$Z85,"X"))</f>
        <v/>
      </c>
    </row>
    <row r="86">
      <c r="A86" s="11" t="n"/>
      <c r="B86" s="12" t="n"/>
      <c r="C86" s="11" t="n"/>
      <c r="D86" s="13" t="n"/>
      <c r="E86" s="14" t="n"/>
      <c r="F86" s="15" t="n"/>
      <c r="G86" s="11" t="n"/>
      <c r="H86" s="14" t="n"/>
      <c r="I86" s="14" t="n"/>
      <c r="J86" s="14" t="n"/>
      <c r="K86" s="13" t="n"/>
      <c r="L86" s="14" t="n"/>
      <c r="M86" s="15" t="n"/>
      <c r="N86" s="16" t="str">
        <f>IF(OR($B86="",$M86=""),"",IFERROR(EDATE($M86,VLOOKUP($K86,'Settings'!$A$32:$B$36,2,FALSE)),""))</f>
        <v/>
      </c>
      <c r="O86" s="17" t="str">
        <f>IF($B86="","",IF($E86="","Missing value",IF(AND($K86&lt;&gt;"On change",$F86=""),"No as-of date",IF(AND($K86&lt;&gt;"On change",IFERROR($F86&lt;=EDATE('Settings'!$B$4,-VLOOKUP($K86,'Settings'!$A$32:$B$36,2,FALSE)),FALSE)),"Stale",IF(OR($M86="",AND(ISNUMBER($N86),$N86&lt;=TODAY())),"Review due","Current")))))</f>
        <v/>
      </c>
      <c r="P86" s="14" t="n"/>
      <c r="Q86" s="13" t="n"/>
      <c r="R86" s="13" t="n"/>
      <c r="S86" s="13" t="n"/>
      <c r="T86" s="13" t="n"/>
      <c r="U86" s="13" t="n"/>
      <c r="V86" s="13" t="n"/>
      <c r="W86" s="13" t="n"/>
      <c r="X86" s="13" t="n"/>
      <c r="Y86" s="13" t="n"/>
      <c r="Z86" s="13" t="n"/>
      <c r="AA86" s="18" t="str">
        <f>IF($B86="","",COUNTIF($Q86:$Z86,"X"))</f>
        <v/>
      </c>
    </row>
    <row r="87">
      <c r="A87" s="11" t="n"/>
      <c r="B87" s="12" t="n"/>
      <c r="C87" s="11" t="n"/>
      <c r="D87" s="13" t="n"/>
      <c r="E87" s="14" t="n"/>
      <c r="F87" s="15" t="n"/>
      <c r="G87" s="11" t="n"/>
      <c r="H87" s="14" t="n"/>
      <c r="I87" s="14" t="n"/>
      <c r="J87" s="14" t="n"/>
      <c r="K87" s="13" t="n"/>
      <c r="L87" s="14" t="n"/>
      <c r="M87" s="15" t="n"/>
      <c r="N87" s="16" t="str">
        <f>IF(OR($B87="",$M87=""),"",IFERROR(EDATE($M87,VLOOKUP($K87,'Settings'!$A$32:$B$36,2,FALSE)),""))</f>
        <v/>
      </c>
      <c r="O87" s="17" t="str">
        <f>IF($B87="","",IF($E87="","Missing value",IF(AND($K87&lt;&gt;"On change",$F87=""),"No as-of date",IF(AND($K87&lt;&gt;"On change",IFERROR($F87&lt;=EDATE('Settings'!$B$4,-VLOOKUP($K87,'Settings'!$A$32:$B$36,2,FALSE)),FALSE)),"Stale",IF(OR($M87="",AND(ISNUMBER($N87),$N87&lt;=TODAY())),"Review due","Current")))))</f>
        <v/>
      </c>
      <c r="P87" s="14" t="n"/>
      <c r="Q87" s="13" t="n"/>
      <c r="R87" s="13" t="n"/>
      <c r="S87" s="13" t="n"/>
      <c r="T87" s="13" t="n"/>
      <c r="U87" s="13" t="n"/>
      <c r="V87" s="13" t="n"/>
      <c r="W87" s="13" t="n"/>
      <c r="X87" s="13" t="n"/>
      <c r="Y87" s="13" t="n"/>
      <c r="Z87" s="13" t="n"/>
      <c r="AA87" s="18" t="str">
        <f>IF($B87="","",COUNTIF($Q87:$Z87,"X"))</f>
        <v/>
      </c>
    </row>
    <row r="88">
      <c r="A88" s="11" t="n"/>
      <c r="B88" s="12" t="n"/>
      <c r="C88" s="11" t="n"/>
      <c r="D88" s="13" t="n"/>
      <c r="E88" s="14" t="n"/>
      <c r="F88" s="15" t="n"/>
      <c r="G88" s="11" t="n"/>
      <c r="H88" s="14" t="n"/>
      <c r="I88" s="14" t="n"/>
      <c r="J88" s="14" t="n"/>
      <c r="K88" s="13" t="n"/>
      <c r="L88" s="14" t="n"/>
      <c r="M88" s="15" t="n"/>
      <c r="N88" s="16" t="str">
        <f>IF(OR($B88="",$M88=""),"",IFERROR(EDATE($M88,VLOOKUP($K88,'Settings'!$A$32:$B$36,2,FALSE)),""))</f>
        <v/>
      </c>
      <c r="O88" s="17" t="str">
        <f>IF($B88="","",IF($E88="","Missing value",IF(AND($K88&lt;&gt;"On change",$F88=""),"No as-of date",IF(AND($K88&lt;&gt;"On change",IFERROR($F88&lt;=EDATE('Settings'!$B$4,-VLOOKUP($K88,'Settings'!$A$32:$B$36,2,FALSE)),FALSE)),"Stale",IF(OR($M88="",AND(ISNUMBER($N88),$N88&lt;=TODAY())),"Review due","Current")))))</f>
        <v/>
      </c>
      <c r="P88" s="14" t="n"/>
      <c r="Q88" s="13" t="n"/>
      <c r="R88" s="13" t="n"/>
      <c r="S88" s="13" t="n"/>
      <c r="T88" s="13" t="n"/>
      <c r="U88" s="13" t="n"/>
      <c r="V88" s="13" t="n"/>
      <c r="W88" s="13" t="n"/>
      <c r="X88" s="13" t="n"/>
      <c r="Y88" s="13" t="n"/>
      <c r="Z88" s="13" t="n"/>
      <c r="AA88" s="18" t="str">
        <f>IF($B88="","",COUNTIF($Q88:$Z88,"X"))</f>
        <v/>
      </c>
    </row>
    <row r="89">
      <c r="A89" s="11" t="n"/>
      <c r="B89" s="12" t="n"/>
      <c r="C89" s="11" t="n"/>
      <c r="D89" s="13" t="n"/>
      <c r="E89" s="14" t="n"/>
      <c r="F89" s="15" t="n"/>
      <c r="G89" s="11" t="n"/>
      <c r="H89" s="14" t="n"/>
      <c r="I89" s="14" t="n"/>
      <c r="J89" s="14" t="n"/>
      <c r="K89" s="13" t="n"/>
      <c r="L89" s="14" t="n"/>
      <c r="M89" s="15" t="n"/>
      <c r="N89" s="16" t="str">
        <f>IF(OR($B89="",$M89=""),"",IFERROR(EDATE($M89,VLOOKUP($K89,'Settings'!$A$32:$B$36,2,FALSE)),""))</f>
        <v/>
      </c>
      <c r="O89" s="17" t="str">
        <f>IF($B89="","",IF($E89="","Missing value",IF(AND($K89&lt;&gt;"On change",$F89=""),"No as-of date",IF(AND($K89&lt;&gt;"On change",IFERROR($F89&lt;=EDATE('Settings'!$B$4,-VLOOKUP($K89,'Settings'!$A$32:$B$36,2,FALSE)),FALSE)),"Stale",IF(OR($M89="",AND(ISNUMBER($N89),$N89&lt;=TODAY())),"Review due","Current")))))</f>
        <v/>
      </c>
      <c r="P89" s="14" t="n"/>
      <c r="Q89" s="13" t="n"/>
      <c r="R89" s="13" t="n"/>
      <c r="S89" s="13" t="n"/>
      <c r="T89" s="13" t="n"/>
      <c r="U89" s="13" t="n"/>
      <c r="V89" s="13" t="n"/>
      <c r="W89" s="13" t="n"/>
      <c r="X89" s="13" t="n"/>
      <c r="Y89" s="13" t="n"/>
      <c r="Z89" s="13" t="n"/>
      <c r="AA89" s="18" t="str">
        <f>IF($B89="","",COUNTIF($Q89:$Z89,"X"))</f>
        <v/>
      </c>
    </row>
    <row r="90">
      <c r="A90" s="11" t="n"/>
      <c r="B90" s="12" t="n"/>
      <c r="C90" s="11" t="n"/>
      <c r="D90" s="13" t="n"/>
      <c r="E90" s="14" t="n"/>
      <c r="F90" s="15" t="n"/>
      <c r="G90" s="11" t="n"/>
      <c r="H90" s="14" t="n"/>
      <c r="I90" s="14" t="n"/>
      <c r="J90" s="14" t="n"/>
      <c r="K90" s="13" t="n"/>
      <c r="L90" s="14" t="n"/>
      <c r="M90" s="15" t="n"/>
      <c r="N90" s="16" t="str">
        <f>IF(OR($B90="",$M90=""),"",IFERROR(EDATE($M90,VLOOKUP($K90,'Settings'!$A$32:$B$36,2,FALSE)),""))</f>
        <v/>
      </c>
      <c r="O90" s="17" t="str">
        <f>IF($B90="","",IF($E90="","Missing value",IF(AND($K90&lt;&gt;"On change",$F90=""),"No as-of date",IF(AND($K90&lt;&gt;"On change",IFERROR($F90&lt;=EDATE('Settings'!$B$4,-VLOOKUP($K90,'Settings'!$A$32:$B$36,2,FALSE)),FALSE)),"Stale",IF(OR($M90="",AND(ISNUMBER($N90),$N90&lt;=TODAY())),"Review due","Current")))))</f>
        <v/>
      </c>
      <c r="P90" s="14" t="n"/>
      <c r="Q90" s="13" t="n"/>
      <c r="R90" s="13" t="n"/>
      <c r="S90" s="13" t="n"/>
      <c r="T90" s="13" t="n"/>
      <c r="U90" s="13" t="n"/>
      <c r="V90" s="13" t="n"/>
      <c r="W90" s="13" t="n"/>
      <c r="X90" s="13" t="n"/>
      <c r="Y90" s="13" t="n"/>
      <c r="Z90" s="13" t="n"/>
      <c r="AA90" s="18" t="str">
        <f>IF($B90="","",COUNTIF($Q90:$Z90,"X"))</f>
        <v/>
      </c>
    </row>
    <row r="91">
      <c r="A91" s="11" t="n"/>
      <c r="B91" s="12" t="n"/>
      <c r="C91" s="11" t="n"/>
      <c r="D91" s="13" t="n"/>
      <c r="E91" s="14" t="n"/>
      <c r="F91" s="15" t="n"/>
      <c r="G91" s="11" t="n"/>
      <c r="H91" s="14" t="n"/>
      <c r="I91" s="14" t="n"/>
      <c r="J91" s="14" t="n"/>
      <c r="K91" s="13" t="n"/>
      <c r="L91" s="14" t="n"/>
      <c r="M91" s="15" t="n"/>
      <c r="N91" s="16" t="str">
        <f>IF(OR($B91="",$M91=""),"",IFERROR(EDATE($M91,VLOOKUP($K91,'Settings'!$A$32:$B$36,2,FALSE)),""))</f>
        <v/>
      </c>
      <c r="O91" s="17" t="str">
        <f>IF($B91="","",IF($E91="","Missing value",IF(AND($K91&lt;&gt;"On change",$F91=""),"No as-of date",IF(AND($K91&lt;&gt;"On change",IFERROR($F91&lt;=EDATE('Settings'!$B$4,-VLOOKUP($K91,'Settings'!$A$32:$B$36,2,FALSE)),FALSE)),"Stale",IF(OR($M91="",AND(ISNUMBER($N91),$N91&lt;=TODAY())),"Review due","Current")))))</f>
        <v/>
      </c>
      <c r="P91" s="14" t="n"/>
      <c r="Q91" s="13" t="n"/>
      <c r="R91" s="13" t="n"/>
      <c r="S91" s="13" t="n"/>
      <c r="T91" s="13" t="n"/>
      <c r="U91" s="13" t="n"/>
      <c r="V91" s="13" t="n"/>
      <c r="W91" s="13" t="n"/>
      <c r="X91" s="13" t="n"/>
      <c r="Y91" s="13" t="n"/>
      <c r="Z91" s="13" t="n"/>
      <c r="AA91" s="18" t="str">
        <f>IF($B91="","",COUNTIF($Q91:$Z91,"X"))</f>
        <v/>
      </c>
    </row>
    <row r="92">
      <c r="A92" s="11" t="n"/>
      <c r="B92" s="12" t="n"/>
      <c r="C92" s="11" t="n"/>
      <c r="D92" s="13" t="n"/>
      <c r="E92" s="14" t="n"/>
      <c r="F92" s="15" t="n"/>
      <c r="G92" s="11" t="n"/>
      <c r="H92" s="14" t="n"/>
      <c r="I92" s="14" t="n"/>
      <c r="J92" s="14" t="n"/>
      <c r="K92" s="13" t="n"/>
      <c r="L92" s="14" t="n"/>
      <c r="M92" s="15" t="n"/>
      <c r="N92" s="16" t="str">
        <f>IF(OR($B92="",$M92=""),"",IFERROR(EDATE($M92,VLOOKUP($K92,'Settings'!$A$32:$B$36,2,FALSE)),""))</f>
        <v/>
      </c>
      <c r="O92" s="17" t="str">
        <f>IF($B92="","",IF($E92="","Missing value",IF(AND($K92&lt;&gt;"On change",$F92=""),"No as-of date",IF(AND($K92&lt;&gt;"On change",IFERROR($F92&lt;=EDATE('Settings'!$B$4,-VLOOKUP($K92,'Settings'!$A$32:$B$36,2,FALSE)),FALSE)),"Stale",IF(OR($M92="",AND(ISNUMBER($N92),$N92&lt;=TODAY())),"Review due","Current")))))</f>
        <v/>
      </c>
      <c r="P92" s="14" t="n"/>
      <c r="Q92" s="13" t="n"/>
      <c r="R92" s="13" t="n"/>
      <c r="S92" s="13" t="n"/>
      <c r="T92" s="13" t="n"/>
      <c r="U92" s="13" t="n"/>
      <c r="V92" s="13" t="n"/>
      <c r="W92" s="13" t="n"/>
      <c r="X92" s="13" t="n"/>
      <c r="Y92" s="13" t="n"/>
      <c r="Z92" s="13" t="n"/>
      <c r="AA92" s="18" t="str">
        <f>IF($B92="","",COUNTIF($Q92:$Z92,"X"))</f>
        <v/>
      </c>
    </row>
    <row r="93">
      <c r="A93" s="11" t="n"/>
      <c r="B93" s="12" t="n"/>
      <c r="C93" s="11" t="n"/>
      <c r="D93" s="13" t="n"/>
      <c r="E93" s="14" t="n"/>
      <c r="F93" s="15" t="n"/>
      <c r="G93" s="11" t="n"/>
      <c r="H93" s="14" t="n"/>
      <c r="I93" s="14" t="n"/>
      <c r="J93" s="14" t="n"/>
      <c r="K93" s="13" t="n"/>
      <c r="L93" s="14" t="n"/>
      <c r="M93" s="15" t="n"/>
      <c r="N93" s="16" t="str">
        <f>IF(OR($B93="",$M93=""),"",IFERROR(EDATE($M93,VLOOKUP($K93,'Settings'!$A$32:$B$36,2,FALSE)),""))</f>
        <v/>
      </c>
      <c r="O93" s="17" t="str">
        <f>IF($B93="","",IF($E93="","Missing value",IF(AND($K93&lt;&gt;"On change",$F93=""),"No as-of date",IF(AND($K93&lt;&gt;"On change",IFERROR($F93&lt;=EDATE('Settings'!$B$4,-VLOOKUP($K93,'Settings'!$A$32:$B$36,2,FALSE)),FALSE)),"Stale",IF(OR($M93="",AND(ISNUMBER($N93),$N93&lt;=TODAY())),"Review due","Current")))))</f>
        <v/>
      </c>
      <c r="P93" s="14" t="n"/>
      <c r="Q93" s="13" t="n"/>
      <c r="R93" s="13" t="n"/>
      <c r="S93" s="13" t="n"/>
      <c r="T93" s="13" t="n"/>
      <c r="U93" s="13" t="n"/>
      <c r="V93" s="13" t="n"/>
      <c r="W93" s="13" t="n"/>
      <c r="X93" s="13" t="n"/>
      <c r="Y93" s="13" t="n"/>
      <c r="Z93" s="13" t="n"/>
      <c r="AA93" s="18" t="str">
        <f>IF($B93="","",COUNTIF($Q93:$Z93,"X"))</f>
        <v/>
      </c>
    </row>
    <row r="94">
      <c r="A94" s="11" t="n"/>
      <c r="B94" s="12" t="n"/>
      <c r="C94" s="11" t="n"/>
      <c r="D94" s="13" t="n"/>
      <c r="E94" s="14" t="n"/>
      <c r="F94" s="15" t="n"/>
      <c r="G94" s="11" t="n"/>
      <c r="H94" s="14" t="n"/>
      <c r="I94" s="14" t="n"/>
      <c r="J94" s="14" t="n"/>
      <c r="K94" s="13" t="n"/>
      <c r="L94" s="14" t="n"/>
      <c r="M94" s="15" t="n"/>
      <c r="N94" s="16" t="str">
        <f>IF(OR($B94="",$M94=""),"",IFERROR(EDATE($M94,VLOOKUP($K94,'Settings'!$A$32:$B$36,2,FALSE)),""))</f>
        <v/>
      </c>
      <c r="O94" s="17" t="str">
        <f>IF($B94="","",IF($E94="","Missing value",IF(AND($K94&lt;&gt;"On change",$F94=""),"No as-of date",IF(AND($K94&lt;&gt;"On change",IFERROR($F94&lt;=EDATE('Settings'!$B$4,-VLOOKUP($K94,'Settings'!$A$32:$B$36,2,FALSE)),FALSE)),"Stale",IF(OR($M94="",AND(ISNUMBER($N94),$N94&lt;=TODAY())),"Review due","Current")))))</f>
        <v/>
      </c>
      <c r="P94" s="14" t="n"/>
      <c r="Q94" s="13" t="n"/>
      <c r="R94" s="13" t="n"/>
      <c r="S94" s="13" t="n"/>
      <c r="T94" s="13" t="n"/>
      <c r="U94" s="13" t="n"/>
      <c r="V94" s="13" t="n"/>
      <c r="W94" s="13" t="n"/>
      <c r="X94" s="13" t="n"/>
      <c r="Y94" s="13" t="n"/>
      <c r="Z94" s="13" t="n"/>
      <c r="AA94" s="18" t="str">
        <f>IF($B94="","",COUNTIF($Q94:$Z94,"X"))</f>
        <v/>
      </c>
    </row>
    <row r="95">
      <c r="A95" s="11" t="n"/>
      <c r="B95" s="12" t="n"/>
      <c r="C95" s="11" t="n"/>
      <c r="D95" s="13" t="n"/>
      <c r="E95" s="14" t="n"/>
      <c r="F95" s="15" t="n"/>
      <c r="G95" s="11" t="n"/>
      <c r="H95" s="14" t="n"/>
      <c r="I95" s="14" t="n"/>
      <c r="J95" s="14" t="n"/>
      <c r="K95" s="13" t="n"/>
      <c r="L95" s="14" t="n"/>
      <c r="M95" s="15" t="n"/>
      <c r="N95" s="16" t="str">
        <f>IF(OR($B95="",$M95=""),"",IFERROR(EDATE($M95,VLOOKUP($K95,'Settings'!$A$32:$B$36,2,FALSE)),""))</f>
        <v/>
      </c>
      <c r="O95" s="17" t="str">
        <f>IF($B95="","",IF($E95="","Missing value",IF(AND($K95&lt;&gt;"On change",$F95=""),"No as-of date",IF(AND($K95&lt;&gt;"On change",IFERROR($F95&lt;=EDATE('Settings'!$B$4,-VLOOKUP($K95,'Settings'!$A$32:$B$36,2,FALSE)),FALSE)),"Stale",IF(OR($M95="",AND(ISNUMBER($N95),$N95&lt;=TODAY())),"Review due","Current")))))</f>
        <v/>
      </c>
      <c r="P95" s="14" t="n"/>
      <c r="Q95" s="13" t="n"/>
      <c r="R95" s="13" t="n"/>
      <c r="S95" s="13" t="n"/>
      <c r="T95" s="13" t="n"/>
      <c r="U95" s="13" t="n"/>
      <c r="V95" s="13" t="n"/>
      <c r="W95" s="13" t="n"/>
      <c r="X95" s="13" t="n"/>
      <c r="Y95" s="13" t="n"/>
      <c r="Z95" s="13" t="n"/>
      <c r="AA95" s="18" t="str">
        <f>IF($B95="","",COUNTIF($Q95:$Z95,"X"))</f>
        <v/>
      </c>
    </row>
    <row r="96">
      <c r="A96" s="11" t="n"/>
      <c r="B96" s="12" t="n"/>
      <c r="C96" s="11" t="n"/>
      <c r="D96" s="13" t="n"/>
      <c r="E96" s="14" t="n"/>
      <c r="F96" s="15" t="n"/>
      <c r="G96" s="11" t="n"/>
      <c r="H96" s="14" t="n"/>
      <c r="I96" s="14" t="n"/>
      <c r="J96" s="14" t="n"/>
      <c r="K96" s="13" t="n"/>
      <c r="L96" s="14" t="n"/>
      <c r="M96" s="15" t="n"/>
      <c r="N96" s="16" t="str">
        <f>IF(OR($B96="",$M96=""),"",IFERROR(EDATE($M96,VLOOKUP($K96,'Settings'!$A$32:$B$36,2,FALSE)),""))</f>
        <v/>
      </c>
      <c r="O96" s="17" t="str">
        <f>IF($B96="","",IF($E96="","Missing value",IF(AND($K96&lt;&gt;"On change",$F96=""),"No as-of date",IF(AND($K96&lt;&gt;"On change",IFERROR($F96&lt;=EDATE('Settings'!$B$4,-VLOOKUP($K96,'Settings'!$A$32:$B$36,2,FALSE)),FALSE)),"Stale",IF(OR($M96="",AND(ISNUMBER($N96),$N96&lt;=TODAY())),"Review due","Current")))))</f>
        <v/>
      </c>
      <c r="P96" s="14" t="n"/>
      <c r="Q96" s="13" t="n"/>
      <c r="R96" s="13" t="n"/>
      <c r="S96" s="13" t="n"/>
      <c r="T96" s="13" t="n"/>
      <c r="U96" s="13" t="n"/>
      <c r="V96" s="13" t="n"/>
      <c r="W96" s="13" t="n"/>
      <c r="X96" s="13" t="n"/>
      <c r="Y96" s="13" t="n"/>
      <c r="Z96" s="13" t="n"/>
      <c r="AA96" s="18" t="str">
        <f>IF($B96="","",COUNTIF($Q96:$Z96,"X"))</f>
        <v/>
      </c>
    </row>
    <row r="97">
      <c r="A97" s="11" t="n"/>
      <c r="B97" s="12" t="n"/>
      <c r="C97" s="11" t="n"/>
      <c r="D97" s="13" t="n"/>
      <c r="E97" s="14" t="n"/>
      <c r="F97" s="15" t="n"/>
      <c r="G97" s="11" t="n"/>
      <c r="H97" s="14" t="n"/>
      <c r="I97" s="14" t="n"/>
      <c r="J97" s="14" t="n"/>
      <c r="K97" s="13" t="n"/>
      <c r="L97" s="14" t="n"/>
      <c r="M97" s="15" t="n"/>
      <c r="N97" s="16" t="str">
        <f>IF(OR($B97="",$M97=""),"",IFERROR(EDATE($M97,VLOOKUP($K97,'Settings'!$A$32:$B$36,2,FALSE)),""))</f>
        <v/>
      </c>
      <c r="O97" s="17" t="str">
        <f>IF($B97="","",IF($E97="","Missing value",IF(AND($K97&lt;&gt;"On change",$F97=""),"No as-of date",IF(AND($K97&lt;&gt;"On change",IFERROR($F97&lt;=EDATE('Settings'!$B$4,-VLOOKUP($K97,'Settings'!$A$32:$B$36,2,FALSE)),FALSE)),"Stale",IF(OR($M97="",AND(ISNUMBER($N97),$N97&lt;=TODAY())),"Review due","Current")))))</f>
        <v/>
      </c>
      <c r="P97" s="14" t="n"/>
      <c r="Q97" s="13" t="n"/>
      <c r="R97" s="13" t="n"/>
      <c r="S97" s="13" t="n"/>
      <c r="T97" s="13" t="n"/>
      <c r="U97" s="13" t="n"/>
      <c r="V97" s="13" t="n"/>
      <c r="W97" s="13" t="n"/>
      <c r="X97" s="13" t="n"/>
      <c r="Y97" s="13" t="n"/>
      <c r="Z97" s="13" t="n"/>
      <c r="AA97" s="18" t="str">
        <f>IF($B97="","",COUNTIF($Q97:$Z97,"X"))</f>
        <v/>
      </c>
    </row>
    <row r="98">
      <c r="A98" s="11" t="n"/>
      <c r="B98" s="12" t="n"/>
      <c r="C98" s="11" t="n"/>
      <c r="D98" s="13" t="n"/>
      <c r="E98" s="14" t="n"/>
      <c r="F98" s="15" t="n"/>
      <c r="G98" s="11" t="n"/>
      <c r="H98" s="14" t="n"/>
      <c r="I98" s="14" t="n"/>
      <c r="J98" s="14" t="n"/>
      <c r="K98" s="13" t="n"/>
      <c r="L98" s="14" t="n"/>
      <c r="M98" s="15" t="n"/>
      <c r="N98" s="16" t="str">
        <f>IF(OR($B98="",$M98=""),"",IFERROR(EDATE($M98,VLOOKUP($K98,'Settings'!$A$32:$B$36,2,FALSE)),""))</f>
        <v/>
      </c>
      <c r="O98" s="17" t="str">
        <f>IF($B98="","",IF($E98="","Missing value",IF(AND($K98&lt;&gt;"On change",$F98=""),"No as-of date",IF(AND($K98&lt;&gt;"On change",IFERROR($F98&lt;=EDATE('Settings'!$B$4,-VLOOKUP($K98,'Settings'!$A$32:$B$36,2,FALSE)),FALSE)),"Stale",IF(OR($M98="",AND(ISNUMBER($N98),$N98&lt;=TODAY())),"Review due","Current")))))</f>
        <v/>
      </c>
      <c r="P98" s="14" t="n"/>
      <c r="Q98" s="13" t="n"/>
      <c r="R98" s="13" t="n"/>
      <c r="S98" s="13" t="n"/>
      <c r="T98" s="13" t="n"/>
      <c r="U98" s="13" t="n"/>
      <c r="V98" s="13" t="n"/>
      <c r="W98" s="13" t="n"/>
      <c r="X98" s="13" t="n"/>
      <c r="Y98" s="13" t="n"/>
      <c r="Z98" s="13" t="n"/>
      <c r="AA98" s="18" t="str">
        <f>IF($B98="","",COUNTIF($Q98:$Z98,"X"))</f>
        <v/>
      </c>
    </row>
    <row r="99">
      <c r="A99" s="11" t="n"/>
      <c r="B99" s="12" t="n"/>
      <c r="C99" s="11" t="n"/>
      <c r="D99" s="13" t="n"/>
      <c r="E99" s="14" t="n"/>
      <c r="F99" s="15" t="n"/>
      <c r="G99" s="11" t="n"/>
      <c r="H99" s="14" t="n"/>
      <c r="I99" s="14" t="n"/>
      <c r="J99" s="14" t="n"/>
      <c r="K99" s="13" t="n"/>
      <c r="L99" s="14" t="n"/>
      <c r="M99" s="15" t="n"/>
      <c r="N99" s="16" t="str">
        <f>IF(OR($B99="",$M99=""),"",IFERROR(EDATE($M99,VLOOKUP($K99,'Settings'!$A$32:$B$36,2,FALSE)),""))</f>
        <v/>
      </c>
      <c r="O99" s="17" t="str">
        <f>IF($B99="","",IF($E99="","Missing value",IF(AND($K99&lt;&gt;"On change",$F99=""),"No as-of date",IF(AND($K99&lt;&gt;"On change",IFERROR($F99&lt;=EDATE('Settings'!$B$4,-VLOOKUP($K99,'Settings'!$A$32:$B$36,2,FALSE)),FALSE)),"Stale",IF(OR($M99="",AND(ISNUMBER($N99),$N99&lt;=TODAY())),"Review due","Current")))))</f>
        <v/>
      </c>
      <c r="P99" s="14" t="n"/>
      <c r="Q99" s="13" t="n"/>
      <c r="R99" s="13" t="n"/>
      <c r="S99" s="13" t="n"/>
      <c r="T99" s="13" t="n"/>
      <c r="U99" s="13" t="n"/>
      <c r="V99" s="13" t="n"/>
      <c r="W99" s="13" t="n"/>
      <c r="X99" s="13" t="n"/>
      <c r="Y99" s="13" t="n"/>
      <c r="Z99" s="13" t="n"/>
      <c r="AA99" s="18" t="str">
        <f>IF($B99="","",COUNTIF($Q99:$Z99,"X"))</f>
        <v/>
      </c>
    </row>
    <row r="100">
      <c r="A100" s="11" t="n"/>
      <c r="B100" s="12" t="n"/>
      <c r="C100" s="11" t="n"/>
      <c r="D100" s="13" t="n"/>
      <c r="E100" s="14" t="n"/>
      <c r="F100" s="15" t="n"/>
      <c r="G100" s="11" t="n"/>
      <c r="H100" s="14" t="n"/>
      <c r="I100" s="14" t="n"/>
      <c r="J100" s="14" t="n"/>
      <c r="K100" s="13" t="n"/>
      <c r="L100" s="14" t="n"/>
      <c r="M100" s="15" t="n"/>
      <c r="N100" s="16" t="str">
        <f>IF(OR($B100="",$M100=""),"",IFERROR(EDATE($M100,VLOOKUP($K100,'Settings'!$A$32:$B$36,2,FALSE)),""))</f>
        <v/>
      </c>
      <c r="O100" s="17" t="str">
        <f>IF($B100="","",IF($E100="","Missing value",IF(AND($K100&lt;&gt;"On change",$F100=""),"No as-of date",IF(AND($K100&lt;&gt;"On change",IFERROR($F100&lt;=EDATE('Settings'!$B$4,-VLOOKUP($K100,'Settings'!$A$32:$B$36,2,FALSE)),FALSE)),"Stale",IF(OR($M100="",AND(ISNUMBER($N100),$N100&lt;=TODAY())),"Review due","Current")))))</f>
        <v/>
      </c>
      <c r="P100" s="14" t="n"/>
      <c r="Q100" s="13" t="n"/>
      <c r="R100" s="13" t="n"/>
      <c r="S100" s="13" t="n"/>
      <c r="T100" s="13" t="n"/>
      <c r="U100" s="13" t="n"/>
      <c r="V100" s="13" t="n"/>
      <c r="W100" s="13" t="n"/>
      <c r="X100" s="13" t="n"/>
      <c r="Y100" s="13" t="n"/>
      <c r="Z100" s="13" t="n"/>
      <c r="AA100" s="18" t="str">
        <f>IF($B100="","",COUNTIF($Q100:$Z100,"X"))</f>
        <v/>
      </c>
    </row>
    <row r="101">
      <c r="A101" s="11" t="n"/>
      <c r="B101" s="12" t="n"/>
      <c r="C101" s="11" t="n"/>
      <c r="D101" s="13" t="n"/>
      <c r="E101" s="14" t="n"/>
      <c r="F101" s="15" t="n"/>
      <c r="G101" s="11" t="n"/>
      <c r="H101" s="14" t="n"/>
      <c r="I101" s="14" t="n"/>
      <c r="J101" s="14" t="n"/>
      <c r="K101" s="13" t="n"/>
      <c r="L101" s="14" t="n"/>
      <c r="M101" s="15" t="n"/>
      <c r="N101" s="16" t="str">
        <f>IF(OR($B101="",$M101=""),"",IFERROR(EDATE($M101,VLOOKUP($K101,'Settings'!$A$32:$B$36,2,FALSE)),""))</f>
        <v/>
      </c>
      <c r="O101" s="17" t="str">
        <f>IF($B101="","",IF($E101="","Missing value",IF(AND($K101&lt;&gt;"On change",$F101=""),"No as-of date",IF(AND($K101&lt;&gt;"On change",IFERROR($F101&lt;=EDATE('Settings'!$B$4,-VLOOKUP($K101,'Settings'!$A$32:$B$36,2,FALSE)),FALSE)),"Stale",IF(OR($M101="",AND(ISNUMBER($N101),$N101&lt;=TODAY())),"Review due","Current")))))</f>
        <v/>
      </c>
      <c r="P101" s="14" t="n"/>
      <c r="Q101" s="13" t="n"/>
      <c r="R101" s="13" t="n"/>
      <c r="S101" s="13" t="n"/>
      <c r="T101" s="13" t="n"/>
      <c r="U101" s="13" t="n"/>
      <c r="V101" s="13" t="n"/>
      <c r="W101" s="13" t="n"/>
      <c r="X101" s="13" t="n"/>
      <c r="Y101" s="13" t="n"/>
      <c r="Z101" s="13" t="n"/>
      <c r="AA101" s="18" t="str">
        <f>IF($B101="","",COUNTIF($Q101:$Z101,"X"))</f>
        <v/>
      </c>
    </row>
    <row r="102">
      <c r="A102" s="11" t="n"/>
      <c r="B102" s="12" t="n"/>
      <c r="C102" s="11" t="n"/>
      <c r="D102" s="13" t="n"/>
      <c r="E102" s="14" t="n"/>
      <c r="F102" s="15" t="n"/>
      <c r="G102" s="11" t="n"/>
      <c r="H102" s="14" t="n"/>
      <c r="I102" s="14" t="n"/>
      <c r="J102" s="14" t="n"/>
      <c r="K102" s="13" t="n"/>
      <c r="L102" s="14" t="n"/>
      <c r="M102" s="15" t="n"/>
      <c r="N102" s="16" t="str">
        <f>IF(OR($B102="",$M102=""),"",IFERROR(EDATE($M102,VLOOKUP($K102,'Settings'!$A$32:$B$36,2,FALSE)),""))</f>
        <v/>
      </c>
      <c r="O102" s="17" t="str">
        <f>IF($B102="","",IF($E102="","Missing value",IF(AND($K102&lt;&gt;"On change",$F102=""),"No as-of date",IF(AND($K102&lt;&gt;"On change",IFERROR($F102&lt;=EDATE('Settings'!$B$4,-VLOOKUP($K102,'Settings'!$A$32:$B$36,2,FALSE)),FALSE)),"Stale",IF(OR($M102="",AND(ISNUMBER($N102),$N102&lt;=TODAY())),"Review due","Current")))))</f>
        <v/>
      </c>
      <c r="P102" s="14" t="n"/>
      <c r="Q102" s="13" t="n"/>
      <c r="R102" s="13" t="n"/>
      <c r="S102" s="13" t="n"/>
      <c r="T102" s="13" t="n"/>
      <c r="U102" s="13" t="n"/>
      <c r="V102" s="13" t="n"/>
      <c r="W102" s="13" t="n"/>
      <c r="X102" s="13" t="n"/>
      <c r="Y102" s="13" t="n"/>
      <c r="Z102" s="13" t="n"/>
      <c r="AA102" s="18" t="str">
        <f>IF($B102="","",COUNTIF($Q102:$Z102,"X"))</f>
        <v/>
      </c>
    </row>
    <row r="103">
      <c r="A103" s="11" t="n"/>
      <c r="B103" s="12" t="n"/>
      <c r="C103" s="11" t="n"/>
      <c r="D103" s="13" t="n"/>
      <c r="E103" s="14" t="n"/>
      <c r="F103" s="15" t="n"/>
      <c r="G103" s="11" t="n"/>
      <c r="H103" s="14" t="n"/>
      <c r="I103" s="14" t="n"/>
      <c r="J103" s="14" t="n"/>
      <c r="K103" s="13" t="n"/>
      <c r="L103" s="14" t="n"/>
      <c r="M103" s="15" t="n"/>
      <c r="N103" s="16" t="str">
        <f>IF(OR($B103="",$M103=""),"",IFERROR(EDATE($M103,VLOOKUP($K103,'Settings'!$A$32:$B$36,2,FALSE)),""))</f>
        <v/>
      </c>
      <c r="O103" s="17" t="str">
        <f>IF($B103="","",IF($E103="","Missing value",IF(AND($K103&lt;&gt;"On change",$F103=""),"No as-of date",IF(AND($K103&lt;&gt;"On change",IFERROR($F103&lt;=EDATE('Settings'!$B$4,-VLOOKUP($K103,'Settings'!$A$32:$B$36,2,FALSE)),FALSE)),"Stale",IF(OR($M103="",AND(ISNUMBER($N103),$N103&lt;=TODAY())),"Review due","Current")))))</f>
        <v/>
      </c>
      <c r="P103" s="14" t="n"/>
      <c r="Q103" s="13" t="n"/>
      <c r="R103" s="13" t="n"/>
      <c r="S103" s="13" t="n"/>
      <c r="T103" s="13" t="n"/>
      <c r="U103" s="13" t="n"/>
      <c r="V103" s="13" t="n"/>
      <c r="W103" s="13" t="n"/>
      <c r="X103" s="13" t="n"/>
      <c r="Y103" s="13" t="n"/>
      <c r="Z103" s="13" t="n"/>
      <c r="AA103" s="18" t="str">
        <f>IF($B103="","",COUNTIF($Q103:$Z103,"X"))</f>
        <v/>
      </c>
    </row>
    <row r="104">
      <c r="A104" s="11" t="n"/>
      <c r="B104" s="12" t="n"/>
      <c r="C104" s="11" t="n"/>
      <c r="D104" s="13" t="n"/>
      <c r="E104" s="14" t="n"/>
      <c r="F104" s="15" t="n"/>
      <c r="G104" s="11" t="n"/>
      <c r="H104" s="14" t="n"/>
      <c r="I104" s="14" t="n"/>
      <c r="J104" s="14" t="n"/>
      <c r="K104" s="13" t="n"/>
      <c r="L104" s="14" t="n"/>
      <c r="M104" s="15" t="n"/>
      <c r="N104" s="16" t="str">
        <f>IF(OR($B104="",$M104=""),"",IFERROR(EDATE($M104,VLOOKUP($K104,'Settings'!$A$32:$B$36,2,FALSE)),""))</f>
        <v/>
      </c>
      <c r="O104" s="17" t="str">
        <f>IF($B104="","",IF($E104="","Missing value",IF(AND($K104&lt;&gt;"On change",$F104=""),"No as-of date",IF(AND($K104&lt;&gt;"On change",IFERROR($F104&lt;=EDATE('Settings'!$B$4,-VLOOKUP($K104,'Settings'!$A$32:$B$36,2,FALSE)),FALSE)),"Stale",IF(OR($M104="",AND(ISNUMBER($N104),$N104&lt;=TODAY())),"Review due","Current")))))</f>
        <v/>
      </c>
      <c r="P104" s="14" t="n"/>
      <c r="Q104" s="13" t="n"/>
      <c r="R104" s="13" t="n"/>
      <c r="S104" s="13" t="n"/>
      <c r="T104" s="13" t="n"/>
      <c r="U104" s="13" t="n"/>
      <c r="V104" s="13" t="n"/>
      <c r="W104" s="13" t="n"/>
      <c r="X104" s="13" t="n"/>
      <c r="Y104" s="13" t="n"/>
      <c r="Z104" s="13" t="n"/>
      <c r="AA104" s="18" t="str">
        <f>IF($B104="","",COUNTIF($Q104:$Z104,"X"))</f>
        <v/>
      </c>
    </row>
    <row r="105">
      <c r="A105" s="11" t="n"/>
      <c r="B105" s="12" t="n"/>
      <c r="C105" s="11" t="n"/>
      <c r="D105" s="13" t="n"/>
      <c r="E105" s="14" t="n"/>
      <c r="F105" s="15" t="n"/>
      <c r="G105" s="11" t="n"/>
      <c r="H105" s="14" t="n"/>
      <c r="I105" s="14" t="n"/>
      <c r="J105" s="14" t="n"/>
      <c r="K105" s="13" t="n"/>
      <c r="L105" s="14" t="n"/>
      <c r="M105" s="15" t="n"/>
      <c r="N105" s="16" t="str">
        <f>IF(OR($B105="",$M105=""),"",IFERROR(EDATE($M105,VLOOKUP($K105,'Settings'!$A$32:$B$36,2,FALSE)),""))</f>
        <v/>
      </c>
      <c r="O105" s="17" t="str">
        <f>IF($B105="","",IF($E105="","Missing value",IF(AND($K105&lt;&gt;"On change",$F105=""),"No as-of date",IF(AND($K105&lt;&gt;"On change",IFERROR($F105&lt;=EDATE('Settings'!$B$4,-VLOOKUP($K105,'Settings'!$A$32:$B$36,2,FALSE)),FALSE)),"Stale",IF(OR($M105="",AND(ISNUMBER($N105),$N105&lt;=TODAY())),"Review due","Current")))))</f>
        <v/>
      </c>
      <c r="P105" s="14" t="n"/>
      <c r="Q105" s="13" t="n"/>
      <c r="R105" s="13" t="n"/>
      <c r="S105" s="13" t="n"/>
      <c r="T105" s="13" t="n"/>
      <c r="U105" s="13" t="n"/>
      <c r="V105" s="13" t="n"/>
      <c r="W105" s="13" t="n"/>
      <c r="X105" s="13" t="n"/>
      <c r="Y105" s="13" t="n"/>
      <c r="Z105" s="13" t="n"/>
      <c r="AA105" s="18" t="str">
        <f>IF($B105="","",COUNTIF($Q105:$Z105,"X"))</f>
        <v/>
      </c>
    </row>
    <row r="106">
      <c r="A106" s="11" t="n"/>
      <c r="B106" s="12" t="n"/>
      <c r="C106" s="11" t="n"/>
      <c r="D106" s="13" t="n"/>
      <c r="E106" s="14" t="n"/>
      <c r="F106" s="15" t="n"/>
      <c r="G106" s="11" t="n"/>
      <c r="H106" s="14" t="n"/>
      <c r="I106" s="14" t="n"/>
      <c r="J106" s="14" t="n"/>
      <c r="K106" s="13" t="n"/>
      <c r="L106" s="14" t="n"/>
      <c r="M106" s="15" t="n"/>
      <c r="N106" s="16" t="str">
        <f>IF(OR($B106="",$M106=""),"",IFERROR(EDATE($M106,VLOOKUP($K106,'Settings'!$A$32:$B$36,2,FALSE)),""))</f>
        <v/>
      </c>
      <c r="O106" s="17" t="str">
        <f>IF($B106="","",IF($E106="","Missing value",IF(AND($K106&lt;&gt;"On change",$F106=""),"No as-of date",IF(AND($K106&lt;&gt;"On change",IFERROR($F106&lt;=EDATE('Settings'!$B$4,-VLOOKUP($K106,'Settings'!$A$32:$B$36,2,FALSE)),FALSE)),"Stale",IF(OR($M106="",AND(ISNUMBER($N106),$N106&lt;=TODAY())),"Review due","Current")))))</f>
        <v/>
      </c>
      <c r="P106" s="14" t="n"/>
      <c r="Q106" s="13" t="n"/>
      <c r="R106" s="13" t="n"/>
      <c r="S106" s="13" t="n"/>
      <c r="T106" s="13" t="n"/>
      <c r="U106" s="13" t="n"/>
      <c r="V106" s="13" t="n"/>
      <c r="W106" s="13" t="n"/>
      <c r="X106" s="13" t="n"/>
      <c r="Y106" s="13" t="n"/>
      <c r="Z106" s="13" t="n"/>
      <c r="AA106" s="18" t="str">
        <f>IF($B106="","",COUNTIF($Q106:$Z106,"X"))</f>
        <v/>
      </c>
    </row>
    <row r="107">
      <c r="A107" s="11" t="n"/>
      <c r="B107" s="12" t="n"/>
      <c r="C107" s="11" t="n"/>
      <c r="D107" s="13" t="n"/>
      <c r="E107" s="14" t="n"/>
      <c r="F107" s="15" t="n"/>
      <c r="G107" s="11" t="n"/>
      <c r="H107" s="14" t="n"/>
      <c r="I107" s="14" t="n"/>
      <c r="J107" s="14" t="n"/>
      <c r="K107" s="13" t="n"/>
      <c r="L107" s="14" t="n"/>
      <c r="M107" s="15" t="n"/>
      <c r="N107" s="16" t="str">
        <f>IF(OR($B107="",$M107=""),"",IFERROR(EDATE($M107,VLOOKUP($K107,'Settings'!$A$32:$B$36,2,FALSE)),""))</f>
        <v/>
      </c>
      <c r="O107" s="17" t="str">
        <f>IF($B107="","",IF($E107="","Missing value",IF(AND($K107&lt;&gt;"On change",$F107=""),"No as-of date",IF(AND($K107&lt;&gt;"On change",IFERROR($F107&lt;=EDATE('Settings'!$B$4,-VLOOKUP($K107,'Settings'!$A$32:$B$36,2,FALSE)),FALSE)),"Stale",IF(OR($M107="",AND(ISNUMBER($N107),$N107&lt;=TODAY())),"Review due","Current")))))</f>
        <v/>
      </c>
      <c r="P107" s="14" t="n"/>
      <c r="Q107" s="13" t="n"/>
      <c r="R107" s="13" t="n"/>
      <c r="S107" s="13" t="n"/>
      <c r="T107" s="13" t="n"/>
      <c r="U107" s="13" t="n"/>
      <c r="V107" s="13" t="n"/>
      <c r="W107" s="13" t="n"/>
      <c r="X107" s="13" t="n"/>
      <c r="Y107" s="13" t="n"/>
      <c r="Z107" s="13" t="n"/>
      <c r="AA107" s="18" t="str">
        <f>IF($B107="","",COUNTIF($Q107:$Z107,"X"))</f>
        <v/>
      </c>
    </row>
    <row r="108">
      <c r="A108" s="11" t="n"/>
      <c r="B108" s="12" t="n"/>
      <c r="C108" s="11" t="n"/>
      <c r="D108" s="13" t="n"/>
      <c r="E108" s="14" t="n"/>
      <c r="F108" s="15" t="n"/>
      <c r="G108" s="11" t="n"/>
      <c r="H108" s="14" t="n"/>
      <c r="I108" s="14" t="n"/>
      <c r="J108" s="14" t="n"/>
      <c r="K108" s="13" t="n"/>
      <c r="L108" s="14" t="n"/>
      <c r="M108" s="15" t="n"/>
      <c r="N108" s="16" t="str">
        <f>IF(OR($B108="",$M108=""),"",IFERROR(EDATE($M108,VLOOKUP($K108,'Settings'!$A$32:$B$36,2,FALSE)),""))</f>
        <v/>
      </c>
      <c r="O108" s="17" t="str">
        <f>IF($B108="","",IF($E108="","Missing value",IF(AND($K108&lt;&gt;"On change",$F108=""),"No as-of date",IF(AND($K108&lt;&gt;"On change",IFERROR($F108&lt;=EDATE('Settings'!$B$4,-VLOOKUP($K108,'Settings'!$A$32:$B$36,2,FALSE)),FALSE)),"Stale",IF(OR($M108="",AND(ISNUMBER($N108),$N108&lt;=TODAY())),"Review due","Current")))))</f>
        <v/>
      </c>
      <c r="P108" s="14" t="n"/>
      <c r="Q108" s="13" t="n"/>
      <c r="R108" s="13" t="n"/>
      <c r="S108" s="13" t="n"/>
      <c r="T108" s="13" t="n"/>
      <c r="U108" s="13" t="n"/>
      <c r="V108" s="13" t="n"/>
      <c r="W108" s="13" t="n"/>
      <c r="X108" s="13" t="n"/>
      <c r="Y108" s="13" t="n"/>
      <c r="Z108" s="13" t="n"/>
      <c r="AA108" s="18" t="str">
        <f>IF($B108="","",COUNTIF($Q108:$Z108,"X"))</f>
        <v/>
      </c>
    </row>
    <row r="109">
      <c r="A109" s="11" t="n"/>
      <c r="B109" s="12" t="n"/>
      <c r="C109" s="11" t="n"/>
      <c r="D109" s="13" t="n"/>
      <c r="E109" s="14" t="n"/>
      <c r="F109" s="15" t="n"/>
      <c r="G109" s="11" t="n"/>
      <c r="H109" s="14" t="n"/>
      <c r="I109" s="14" t="n"/>
      <c r="J109" s="14" t="n"/>
      <c r="K109" s="13" t="n"/>
      <c r="L109" s="14" t="n"/>
      <c r="M109" s="15" t="n"/>
      <c r="N109" s="16" t="str">
        <f>IF(OR($B109="",$M109=""),"",IFERROR(EDATE($M109,VLOOKUP($K109,'Settings'!$A$32:$B$36,2,FALSE)),""))</f>
        <v/>
      </c>
      <c r="O109" s="17" t="str">
        <f>IF($B109="","",IF($E109="","Missing value",IF(AND($K109&lt;&gt;"On change",$F109=""),"No as-of date",IF(AND($K109&lt;&gt;"On change",IFERROR($F109&lt;=EDATE('Settings'!$B$4,-VLOOKUP($K109,'Settings'!$A$32:$B$36,2,FALSE)),FALSE)),"Stale",IF(OR($M109="",AND(ISNUMBER($N109),$N109&lt;=TODAY())),"Review due","Current")))))</f>
        <v/>
      </c>
      <c r="P109" s="14" t="n"/>
      <c r="Q109" s="13" t="n"/>
      <c r="R109" s="13" t="n"/>
      <c r="S109" s="13" t="n"/>
      <c r="T109" s="13" t="n"/>
      <c r="U109" s="13" t="n"/>
      <c r="V109" s="13" t="n"/>
      <c r="W109" s="13" t="n"/>
      <c r="X109" s="13" t="n"/>
      <c r="Y109" s="13" t="n"/>
      <c r="Z109" s="13" t="n"/>
      <c r="AA109" s="18" t="str">
        <f>IF($B109="","",COUNTIF($Q109:$Z109,"X"))</f>
        <v/>
      </c>
    </row>
    <row r="110">
      <c r="A110" s="11" t="n"/>
      <c r="B110" s="12" t="n"/>
      <c r="C110" s="11" t="n"/>
      <c r="D110" s="13" t="n"/>
      <c r="E110" s="14" t="n"/>
      <c r="F110" s="15" t="n"/>
      <c r="G110" s="11" t="n"/>
      <c r="H110" s="14" t="n"/>
      <c r="I110" s="14" t="n"/>
      <c r="J110" s="14" t="n"/>
      <c r="K110" s="13" t="n"/>
      <c r="L110" s="14" t="n"/>
      <c r="M110" s="15" t="n"/>
      <c r="N110" s="16" t="str">
        <f>IF(OR($B110="",$M110=""),"",IFERROR(EDATE($M110,VLOOKUP($K110,'Settings'!$A$32:$B$36,2,FALSE)),""))</f>
        <v/>
      </c>
      <c r="O110" s="17" t="str">
        <f>IF($B110="","",IF($E110="","Missing value",IF(AND($K110&lt;&gt;"On change",$F110=""),"No as-of date",IF(AND($K110&lt;&gt;"On change",IFERROR($F110&lt;=EDATE('Settings'!$B$4,-VLOOKUP($K110,'Settings'!$A$32:$B$36,2,FALSE)),FALSE)),"Stale",IF(OR($M110="",AND(ISNUMBER($N110),$N110&lt;=TODAY())),"Review due","Current")))))</f>
        <v/>
      </c>
      <c r="P110" s="14" t="n"/>
      <c r="Q110" s="13" t="n"/>
      <c r="R110" s="13" t="n"/>
      <c r="S110" s="13" t="n"/>
      <c r="T110" s="13" t="n"/>
      <c r="U110" s="13" t="n"/>
      <c r="V110" s="13" t="n"/>
      <c r="W110" s="13" t="n"/>
      <c r="X110" s="13" t="n"/>
      <c r="Y110" s="13" t="n"/>
      <c r="Z110" s="13" t="n"/>
      <c r="AA110" s="18" t="str">
        <f>IF($B110="","",COUNTIF($Q110:$Z110,"X"))</f>
        <v/>
      </c>
    </row>
    <row r="111">
      <c r="A111" s="11" t="n"/>
      <c r="B111" s="12" t="n"/>
      <c r="C111" s="11" t="n"/>
      <c r="D111" s="13" t="n"/>
      <c r="E111" s="14" t="n"/>
      <c r="F111" s="15" t="n"/>
      <c r="G111" s="11" t="n"/>
      <c r="H111" s="14" t="n"/>
      <c r="I111" s="14" t="n"/>
      <c r="J111" s="14" t="n"/>
      <c r="K111" s="13" t="n"/>
      <c r="L111" s="14" t="n"/>
      <c r="M111" s="15" t="n"/>
      <c r="N111" s="16" t="str">
        <f>IF(OR($B111="",$M111=""),"",IFERROR(EDATE($M111,VLOOKUP($K111,'Settings'!$A$32:$B$36,2,FALSE)),""))</f>
        <v/>
      </c>
      <c r="O111" s="17" t="str">
        <f>IF($B111="","",IF($E111="","Missing value",IF(AND($K111&lt;&gt;"On change",$F111=""),"No as-of date",IF(AND($K111&lt;&gt;"On change",IFERROR($F111&lt;=EDATE('Settings'!$B$4,-VLOOKUP($K111,'Settings'!$A$32:$B$36,2,FALSE)),FALSE)),"Stale",IF(OR($M111="",AND(ISNUMBER($N111),$N111&lt;=TODAY())),"Review due","Current")))))</f>
        <v/>
      </c>
      <c r="P111" s="14" t="n"/>
      <c r="Q111" s="13" t="n"/>
      <c r="R111" s="13" t="n"/>
      <c r="S111" s="13" t="n"/>
      <c r="T111" s="13" t="n"/>
      <c r="U111" s="13" t="n"/>
      <c r="V111" s="13" t="n"/>
      <c r="W111" s="13" t="n"/>
      <c r="X111" s="13" t="n"/>
      <c r="Y111" s="13" t="n"/>
      <c r="Z111" s="13" t="n"/>
      <c r="AA111" s="18" t="str">
        <f>IF($B111="","",COUNTIF($Q111:$Z111,"X"))</f>
        <v/>
      </c>
    </row>
    <row r="112">
      <c r="A112" s="11" t="n"/>
      <c r="B112" s="12" t="n"/>
      <c r="C112" s="11" t="n"/>
      <c r="D112" s="13" t="n"/>
      <c r="E112" s="14" t="n"/>
      <c r="F112" s="15" t="n"/>
      <c r="G112" s="11" t="n"/>
      <c r="H112" s="14" t="n"/>
      <c r="I112" s="14" t="n"/>
      <c r="J112" s="14" t="n"/>
      <c r="K112" s="13" t="n"/>
      <c r="L112" s="14" t="n"/>
      <c r="M112" s="15" t="n"/>
      <c r="N112" s="16" t="str">
        <f>IF(OR($B112="",$M112=""),"",IFERROR(EDATE($M112,VLOOKUP($K112,'Settings'!$A$32:$B$36,2,FALSE)),""))</f>
        <v/>
      </c>
      <c r="O112" s="17" t="str">
        <f>IF($B112="","",IF($E112="","Missing value",IF(AND($K112&lt;&gt;"On change",$F112=""),"No as-of date",IF(AND($K112&lt;&gt;"On change",IFERROR($F112&lt;=EDATE('Settings'!$B$4,-VLOOKUP($K112,'Settings'!$A$32:$B$36,2,FALSE)),FALSE)),"Stale",IF(OR($M112="",AND(ISNUMBER($N112),$N112&lt;=TODAY())),"Review due","Current")))))</f>
        <v/>
      </c>
      <c r="P112" s="14" t="n"/>
      <c r="Q112" s="13" t="n"/>
      <c r="R112" s="13" t="n"/>
      <c r="S112" s="13" t="n"/>
      <c r="T112" s="13" t="n"/>
      <c r="U112" s="13" t="n"/>
      <c r="V112" s="13" t="n"/>
      <c r="W112" s="13" t="n"/>
      <c r="X112" s="13" t="n"/>
      <c r="Y112" s="13" t="n"/>
      <c r="Z112" s="13" t="n"/>
      <c r="AA112" s="18" t="str">
        <f>IF($B112="","",COUNTIF($Q112:$Z112,"X"))</f>
        <v/>
      </c>
    </row>
    <row r="113">
      <c r="A113" s="11" t="n"/>
      <c r="B113" s="12" t="n"/>
      <c r="C113" s="11" t="n"/>
      <c r="D113" s="13" t="n"/>
      <c r="E113" s="14" t="n"/>
      <c r="F113" s="15" t="n"/>
      <c r="G113" s="11" t="n"/>
      <c r="H113" s="14" t="n"/>
      <c r="I113" s="14" t="n"/>
      <c r="J113" s="14" t="n"/>
      <c r="K113" s="13" t="n"/>
      <c r="L113" s="14" t="n"/>
      <c r="M113" s="15" t="n"/>
      <c r="N113" s="16" t="str">
        <f>IF(OR($B113="",$M113=""),"",IFERROR(EDATE($M113,VLOOKUP($K113,'Settings'!$A$32:$B$36,2,FALSE)),""))</f>
        <v/>
      </c>
      <c r="O113" s="17" t="str">
        <f>IF($B113="","",IF($E113="","Missing value",IF(AND($K113&lt;&gt;"On change",$F113=""),"No as-of date",IF(AND($K113&lt;&gt;"On change",IFERROR($F113&lt;=EDATE('Settings'!$B$4,-VLOOKUP($K113,'Settings'!$A$32:$B$36,2,FALSE)),FALSE)),"Stale",IF(OR($M113="",AND(ISNUMBER($N113),$N113&lt;=TODAY())),"Review due","Current")))))</f>
        <v/>
      </c>
      <c r="P113" s="14" t="n"/>
      <c r="Q113" s="13" t="n"/>
      <c r="R113" s="13" t="n"/>
      <c r="S113" s="13" t="n"/>
      <c r="T113" s="13" t="n"/>
      <c r="U113" s="13" t="n"/>
      <c r="V113" s="13" t="n"/>
      <c r="W113" s="13" t="n"/>
      <c r="X113" s="13" t="n"/>
      <c r="Y113" s="13" t="n"/>
      <c r="Z113" s="13" t="n"/>
      <c r="AA113" s="18" t="str">
        <f>IF($B113="","",COUNTIF($Q113:$Z113,"X"))</f>
        <v/>
      </c>
    </row>
    <row r="114">
      <c r="A114" s="11" t="n"/>
      <c r="B114" s="12" t="n"/>
      <c r="C114" s="11" t="n"/>
      <c r="D114" s="13" t="n"/>
      <c r="E114" s="14" t="n"/>
      <c r="F114" s="15" t="n"/>
      <c r="G114" s="11" t="n"/>
      <c r="H114" s="14" t="n"/>
      <c r="I114" s="14" t="n"/>
      <c r="J114" s="14" t="n"/>
      <c r="K114" s="13" t="n"/>
      <c r="L114" s="14" t="n"/>
      <c r="M114" s="15" t="n"/>
      <c r="N114" s="16" t="str">
        <f>IF(OR($B114="",$M114=""),"",IFERROR(EDATE($M114,VLOOKUP($K114,'Settings'!$A$32:$B$36,2,FALSE)),""))</f>
        <v/>
      </c>
      <c r="O114" s="17" t="str">
        <f>IF($B114="","",IF($E114="","Missing value",IF(AND($K114&lt;&gt;"On change",$F114=""),"No as-of date",IF(AND($K114&lt;&gt;"On change",IFERROR($F114&lt;=EDATE('Settings'!$B$4,-VLOOKUP($K114,'Settings'!$A$32:$B$36,2,FALSE)),FALSE)),"Stale",IF(OR($M114="",AND(ISNUMBER($N114),$N114&lt;=TODAY())),"Review due","Current")))))</f>
        <v/>
      </c>
      <c r="P114" s="14" t="n"/>
      <c r="Q114" s="13" t="n"/>
      <c r="R114" s="13" t="n"/>
      <c r="S114" s="13" t="n"/>
      <c r="T114" s="13" t="n"/>
      <c r="U114" s="13" t="n"/>
      <c r="V114" s="13" t="n"/>
      <c r="W114" s="13" t="n"/>
      <c r="X114" s="13" t="n"/>
      <c r="Y114" s="13" t="n"/>
      <c r="Z114" s="13" t="n"/>
      <c r="AA114" s="18" t="str">
        <f>IF($B114="","",COUNTIF($Q114:$Z114,"X"))</f>
        <v/>
      </c>
    </row>
    <row r="115">
      <c r="A115" s="11" t="n"/>
      <c r="B115" s="12" t="n"/>
      <c r="C115" s="11" t="n"/>
      <c r="D115" s="13" t="n"/>
      <c r="E115" s="14" t="n"/>
      <c r="F115" s="15" t="n"/>
      <c r="G115" s="11" t="n"/>
      <c r="H115" s="14" t="n"/>
      <c r="I115" s="14" t="n"/>
      <c r="J115" s="14" t="n"/>
      <c r="K115" s="13" t="n"/>
      <c r="L115" s="14" t="n"/>
      <c r="M115" s="15" t="n"/>
      <c r="N115" s="16" t="str">
        <f>IF(OR($B115="",$M115=""),"",IFERROR(EDATE($M115,VLOOKUP($K115,'Settings'!$A$32:$B$36,2,FALSE)),""))</f>
        <v/>
      </c>
      <c r="O115" s="17" t="str">
        <f>IF($B115="","",IF($E115="","Missing value",IF(AND($K115&lt;&gt;"On change",$F115=""),"No as-of date",IF(AND($K115&lt;&gt;"On change",IFERROR($F115&lt;=EDATE('Settings'!$B$4,-VLOOKUP($K115,'Settings'!$A$32:$B$36,2,FALSE)),FALSE)),"Stale",IF(OR($M115="",AND(ISNUMBER($N115),$N115&lt;=TODAY())),"Review due","Current")))))</f>
        <v/>
      </c>
      <c r="P115" s="14" t="n"/>
      <c r="Q115" s="13" t="n"/>
      <c r="R115" s="13" t="n"/>
      <c r="S115" s="13" t="n"/>
      <c r="T115" s="13" t="n"/>
      <c r="U115" s="13" t="n"/>
      <c r="V115" s="13" t="n"/>
      <c r="W115" s="13" t="n"/>
      <c r="X115" s="13" t="n"/>
      <c r="Y115" s="13" t="n"/>
      <c r="Z115" s="13" t="n"/>
      <c r="AA115" s="18" t="str">
        <f>IF($B115="","",COUNTIF($Q115:$Z115,"X"))</f>
        <v/>
      </c>
    </row>
    <row r="116">
      <c r="A116" s="11" t="n"/>
      <c r="B116" s="12" t="n"/>
      <c r="C116" s="11" t="n"/>
      <c r="D116" s="13" t="n"/>
      <c r="E116" s="14" t="n"/>
      <c r="F116" s="15" t="n"/>
      <c r="G116" s="11" t="n"/>
      <c r="H116" s="14" t="n"/>
      <c r="I116" s="14" t="n"/>
      <c r="J116" s="14" t="n"/>
      <c r="K116" s="13" t="n"/>
      <c r="L116" s="14" t="n"/>
      <c r="M116" s="15" t="n"/>
      <c r="N116" s="16" t="str">
        <f>IF(OR($B116="",$M116=""),"",IFERROR(EDATE($M116,VLOOKUP($K116,'Settings'!$A$32:$B$36,2,FALSE)),""))</f>
        <v/>
      </c>
      <c r="O116" s="17" t="str">
        <f>IF($B116="","",IF($E116="","Missing value",IF(AND($K116&lt;&gt;"On change",$F116=""),"No as-of date",IF(AND($K116&lt;&gt;"On change",IFERROR($F116&lt;=EDATE('Settings'!$B$4,-VLOOKUP($K116,'Settings'!$A$32:$B$36,2,FALSE)),FALSE)),"Stale",IF(OR($M116="",AND(ISNUMBER($N116),$N116&lt;=TODAY())),"Review due","Current")))))</f>
        <v/>
      </c>
      <c r="P116" s="14" t="n"/>
      <c r="Q116" s="13" t="n"/>
      <c r="R116" s="13" t="n"/>
      <c r="S116" s="13" t="n"/>
      <c r="T116" s="13" t="n"/>
      <c r="U116" s="13" t="n"/>
      <c r="V116" s="13" t="n"/>
      <c r="W116" s="13" t="n"/>
      <c r="X116" s="13" t="n"/>
      <c r="Y116" s="13" t="n"/>
      <c r="Z116" s="13" t="n"/>
      <c r="AA116" s="18" t="str">
        <f>IF($B116="","",COUNTIF($Q116:$Z116,"X"))</f>
        <v/>
      </c>
    </row>
    <row r="117">
      <c r="A117" s="11" t="n"/>
      <c r="B117" s="12" t="n"/>
      <c r="C117" s="11" t="n"/>
      <c r="D117" s="13" t="n"/>
      <c r="E117" s="14" t="n"/>
      <c r="F117" s="15" t="n"/>
      <c r="G117" s="11" t="n"/>
      <c r="H117" s="14" t="n"/>
      <c r="I117" s="14" t="n"/>
      <c r="J117" s="14" t="n"/>
      <c r="K117" s="13" t="n"/>
      <c r="L117" s="14" t="n"/>
      <c r="M117" s="15" t="n"/>
      <c r="N117" s="16" t="str">
        <f>IF(OR($B117="",$M117=""),"",IFERROR(EDATE($M117,VLOOKUP($K117,'Settings'!$A$32:$B$36,2,FALSE)),""))</f>
        <v/>
      </c>
      <c r="O117" s="17" t="str">
        <f>IF($B117="","",IF($E117="","Missing value",IF(AND($K117&lt;&gt;"On change",$F117=""),"No as-of date",IF(AND($K117&lt;&gt;"On change",IFERROR($F117&lt;=EDATE('Settings'!$B$4,-VLOOKUP($K117,'Settings'!$A$32:$B$36,2,FALSE)),FALSE)),"Stale",IF(OR($M117="",AND(ISNUMBER($N117),$N117&lt;=TODAY())),"Review due","Current")))))</f>
        <v/>
      </c>
      <c r="P117" s="14" t="n"/>
      <c r="Q117" s="13" t="n"/>
      <c r="R117" s="13" t="n"/>
      <c r="S117" s="13" t="n"/>
      <c r="T117" s="13" t="n"/>
      <c r="U117" s="13" t="n"/>
      <c r="V117" s="13" t="n"/>
      <c r="W117" s="13" t="n"/>
      <c r="X117" s="13" t="n"/>
      <c r="Y117" s="13" t="n"/>
      <c r="Z117" s="13" t="n"/>
      <c r="AA117" s="18" t="str">
        <f>IF($B117="","",COUNTIF($Q117:$Z117,"X"))</f>
        <v/>
      </c>
    </row>
    <row r="118">
      <c r="A118" s="11" t="n"/>
      <c r="B118" s="12" t="n"/>
      <c r="C118" s="11" t="n"/>
      <c r="D118" s="13" t="n"/>
      <c r="E118" s="14" t="n"/>
      <c r="F118" s="15" t="n"/>
      <c r="G118" s="11" t="n"/>
      <c r="H118" s="14" t="n"/>
      <c r="I118" s="14" t="n"/>
      <c r="J118" s="14" t="n"/>
      <c r="K118" s="13" t="n"/>
      <c r="L118" s="14" t="n"/>
      <c r="M118" s="15" t="n"/>
      <c r="N118" s="16" t="str">
        <f>IF(OR($B118="",$M118=""),"",IFERROR(EDATE($M118,VLOOKUP($K118,'Settings'!$A$32:$B$36,2,FALSE)),""))</f>
        <v/>
      </c>
      <c r="O118" s="17" t="str">
        <f>IF($B118="","",IF($E118="","Missing value",IF(AND($K118&lt;&gt;"On change",$F118=""),"No as-of date",IF(AND($K118&lt;&gt;"On change",IFERROR($F118&lt;=EDATE('Settings'!$B$4,-VLOOKUP($K118,'Settings'!$A$32:$B$36,2,FALSE)),FALSE)),"Stale",IF(OR($M118="",AND(ISNUMBER($N118),$N118&lt;=TODAY())),"Review due","Current")))))</f>
        <v/>
      </c>
      <c r="P118" s="14" t="n"/>
      <c r="Q118" s="13" t="n"/>
      <c r="R118" s="13" t="n"/>
      <c r="S118" s="13" t="n"/>
      <c r="T118" s="13" t="n"/>
      <c r="U118" s="13" t="n"/>
      <c r="V118" s="13" t="n"/>
      <c r="W118" s="13" t="n"/>
      <c r="X118" s="13" t="n"/>
      <c r="Y118" s="13" t="n"/>
      <c r="Z118" s="13" t="n"/>
      <c r="AA118" s="18" t="str">
        <f>IF($B118="","",COUNTIF($Q118:$Z118,"X"))</f>
        <v/>
      </c>
    </row>
    <row r="119">
      <c r="A119" s="11" t="n"/>
      <c r="B119" s="12" t="n"/>
      <c r="C119" s="11" t="n"/>
      <c r="D119" s="13" t="n"/>
      <c r="E119" s="14" t="n"/>
      <c r="F119" s="15" t="n"/>
      <c r="G119" s="11" t="n"/>
      <c r="H119" s="14" t="n"/>
      <c r="I119" s="14" t="n"/>
      <c r="J119" s="14" t="n"/>
      <c r="K119" s="13" t="n"/>
      <c r="L119" s="14" t="n"/>
      <c r="M119" s="15" t="n"/>
      <c r="N119" s="16" t="str">
        <f>IF(OR($B119="",$M119=""),"",IFERROR(EDATE($M119,VLOOKUP($K119,'Settings'!$A$32:$B$36,2,FALSE)),""))</f>
        <v/>
      </c>
      <c r="O119" s="17" t="str">
        <f>IF($B119="","",IF($E119="","Missing value",IF(AND($K119&lt;&gt;"On change",$F119=""),"No as-of date",IF(AND($K119&lt;&gt;"On change",IFERROR($F119&lt;=EDATE('Settings'!$B$4,-VLOOKUP($K119,'Settings'!$A$32:$B$36,2,FALSE)),FALSE)),"Stale",IF(OR($M119="",AND(ISNUMBER($N119),$N119&lt;=TODAY())),"Review due","Current")))))</f>
        <v/>
      </c>
      <c r="P119" s="14" t="n"/>
      <c r="Q119" s="13" t="n"/>
      <c r="R119" s="13" t="n"/>
      <c r="S119" s="13" t="n"/>
      <c r="T119" s="13" t="n"/>
      <c r="U119" s="13" t="n"/>
      <c r="V119" s="13" t="n"/>
      <c r="W119" s="13" t="n"/>
      <c r="X119" s="13" t="n"/>
      <c r="Y119" s="13" t="n"/>
      <c r="Z119" s="13" t="n"/>
      <c r="AA119" s="18" t="str">
        <f>IF($B119="","",COUNTIF($Q119:$Z119,"X"))</f>
        <v/>
      </c>
    </row>
    <row r="120">
      <c r="A120" s="11" t="n"/>
      <c r="B120" s="12" t="n"/>
      <c r="C120" s="11" t="n"/>
      <c r="D120" s="13" t="n"/>
      <c r="E120" s="14" t="n"/>
      <c r="F120" s="15" t="n"/>
      <c r="G120" s="11" t="n"/>
      <c r="H120" s="14" t="n"/>
      <c r="I120" s="14" t="n"/>
      <c r="J120" s="14" t="n"/>
      <c r="K120" s="13" t="n"/>
      <c r="L120" s="14" t="n"/>
      <c r="M120" s="15" t="n"/>
      <c r="N120" s="16" t="str">
        <f>IF(OR($B120="",$M120=""),"",IFERROR(EDATE($M120,VLOOKUP($K120,'Settings'!$A$32:$B$36,2,FALSE)),""))</f>
        <v/>
      </c>
      <c r="O120" s="17" t="str">
        <f>IF($B120="","",IF($E120="","Missing value",IF(AND($K120&lt;&gt;"On change",$F120=""),"No as-of date",IF(AND($K120&lt;&gt;"On change",IFERROR($F120&lt;=EDATE('Settings'!$B$4,-VLOOKUP($K120,'Settings'!$A$32:$B$36,2,FALSE)),FALSE)),"Stale",IF(OR($M120="",AND(ISNUMBER($N120),$N120&lt;=TODAY())),"Review due","Current")))))</f>
        <v/>
      </c>
      <c r="P120" s="14" t="n"/>
      <c r="Q120" s="13" t="n"/>
      <c r="R120" s="13" t="n"/>
      <c r="S120" s="13" t="n"/>
      <c r="T120" s="13" t="n"/>
      <c r="U120" s="13" t="n"/>
      <c r="V120" s="13" t="n"/>
      <c r="W120" s="13" t="n"/>
      <c r="X120" s="13" t="n"/>
      <c r="Y120" s="13" t="n"/>
      <c r="Z120" s="13" t="n"/>
      <c r="AA120" s="18" t="str">
        <f>IF($B120="","",COUNTIF($Q120:$Z120,"X"))</f>
        <v/>
      </c>
    </row>
    <row r="121">
      <c r="A121" s="11" t="n"/>
      <c r="B121" s="12" t="n"/>
      <c r="C121" s="11" t="n"/>
      <c r="D121" s="13" t="n"/>
      <c r="E121" s="14" t="n"/>
      <c r="F121" s="15" t="n"/>
      <c r="G121" s="11" t="n"/>
      <c r="H121" s="14" t="n"/>
      <c r="I121" s="14" t="n"/>
      <c r="J121" s="14" t="n"/>
      <c r="K121" s="13" t="n"/>
      <c r="L121" s="14" t="n"/>
      <c r="M121" s="15" t="n"/>
      <c r="N121" s="16" t="str">
        <f>IF(OR($B121="",$M121=""),"",IFERROR(EDATE($M121,VLOOKUP($K121,'Settings'!$A$32:$B$36,2,FALSE)),""))</f>
        <v/>
      </c>
      <c r="O121" s="17" t="str">
        <f>IF($B121="","",IF($E121="","Missing value",IF(AND($K121&lt;&gt;"On change",$F121=""),"No as-of date",IF(AND($K121&lt;&gt;"On change",IFERROR($F121&lt;=EDATE('Settings'!$B$4,-VLOOKUP($K121,'Settings'!$A$32:$B$36,2,FALSE)),FALSE)),"Stale",IF(OR($M121="",AND(ISNUMBER($N121),$N121&lt;=TODAY())),"Review due","Current")))))</f>
        <v/>
      </c>
      <c r="P121" s="14" t="n"/>
      <c r="Q121" s="13" t="n"/>
      <c r="R121" s="13" t="n"/>
      <c r="S121" s="13" t="n"/>
      <c r="T121" s="13" t="n"/>
      <c r="U121" s="13" t="n"/>
      <c r="V121" s="13" t="n"/>
      <c r="W121" s="13" t="n"/>
      <c r="X121" s="13" t="n"/>
      <c r="Y121" s="13" t="n"/>
      <c r="Z121" s="13" t="n"/>
      <c r="AA121" s="18" t="str">
        <f>IF($B121="","",COUNTIF($Q121:$Z121,"X"))</f>
        <v/>
      </c>
    </row>
    <row r="122">
      <c r="A122" s="11" t="n"/>
      <c r="B122" s="12" t="n"/>
      <c r="C122" s="11" t="n"/>
      <c r="D122" s="13" t="n"/>
      <c r="E122" s="14" t="n"/>
      <c r="F122" s="15" t="n"/>
      <c r="G122" s="11" t="n"/>
      <c r="H122" s="14" t="n"/>
      <c r="I122" s="14" t="n"/>
      <c r="J122" s="14" t="n"/>
      <c r="K122" s="13" t="n"/>
      <c r="L122" s="14" t="n"/>
      <c r="M122" s="15" t="n"/>
      <c r="N122" s="16" t="str">
        <f>IF(OR($B122="",$M122=""),"",IFERROR(EDATE($M122,VLOOKUP($K122,'Settings'!$A$32:$B$36,2,FALSE)),""))</f>
        <v/>
      </c>
      <c r="O122" s="17" t="str">
        <f>IF($B122="","",IF($E122="","Missing value",IF(AND($K122&lt;&gt;"On change",$F122=""),"No as-of date",IF(AND($K122&lt;&gt;"On change",IFERROR($F122&lt;=EDATE('Settings'!$B$4,-VLOOKUP($K122,'Settings'!$A$32:$B$36,2,FALSE)),FALSE)),"Stale",IF(OR($M122="",AND(ISNUMBER($N122),$N122&lt;=TODAY())),"Review due","Current")))))</f>
        <v/>
      </c>
      <c r="P122" s="14" t="n"/>
      <c r="Q122" s="13" t="n"/>
      <c r="R122" s="13" t="n"/>
      <c r="S122" s="13" t="n"/>
      <c r="T122" s="13" t="n"/>
      <c r="U122" s="13" t="n"/>
      <c r="V122" s="13" t="n"/>
      <c r="W122" s="13" t="n"/>
      <c r="X122" s="13" t="n"/>
      <c r="Y122" s="13" t="n"/>
      <c r="Z122" s="13" t="n"/>
      <c r="AA122" s="18" t="str">
        <f>IF($B122="","",COUNTIF($Q122:$Z122,"X"))</f>
        <v/>
      </c>
    </row>
    <row r="123">
      <c r="A123" s="11" t="n"/>
      <c r="B123" s="12" t="n"/>
      <c r="C123" s="11" t="n"/>
      <c r="D123" s="13" t="n"/>
      <c r="E123" s="14" t="n"/>
      <c r="F123" s="15" t="n"/>
      <c r="G123" s="11" t="n"/>
      <c r="H123" s="14" t="n"/>
      <c r="I123" s="14" t="n"/>
      <c r="J123" s="14" t="n"/>
      <c r="K123" s="13" t="n"/>
      <c r="L123" s="14" t="n"/>
      <c r="M123" s="15" t="n"/>
      <c r="N123" s="16" t="str">
        <f>IF(OR($B123="",$M123=""),"",IFERROR(EDATE($M123,VLOOKUP($K123,'Settings'!$A$32:$B$36,2,FALSE)),""))</f>
        <v/>
      </c>
      <c r="O123" s="17" t="str">
        <f>IF($B123="","",IF($E123="","Missing value",IF(AND($K123&lt;&gt;"On change",$F123=""),"No as-of date",IF(AND($K123&lt;&gt;"On change",IFERROR($F123&lt;=EDATE('Settings'!$B$4,-VLOOKUP($K123,'Settings'!$A$32:$B$36,2,FALSE)),FALSE)),"Stale",IF(OR($M123="",AND(ISNUMBER($N123),$N123&lt;=TODAY())),"Review due","Current")))))</f>
        <v/>
      </c>
      <c r="P123" s="14" t="n"/>
      <c r="Q123" s="13" t="n"/>
      <c r="R123" s="13" t="n"/>
      <c r="S123" s="13" t="n"/>
      <c r="T123" s="13" t="n"/>
      <c r="U123" s="13" t="n"/>
      <c r="V123" s="13" t="n"/>
      <c r="W123" s="13" t="n"/>
      <c r="X123" s="13" t="n"/>
      <c r="Y123" s="13" t="n"/>
      <c r="Z123" s="13" t="n"/>
      <c r="AA123" s="18" t="str">
        <f>IF($B123="","",COUNTIF($Q123:$Z123,"X"))</f>
        <v/>
      </c>
    </row>
    <row r="124">
      <c r="A124" s="11" t="n"/>
      <c r="B124" s="12" t="n"/>
      <c r="C124" s="11" t="n"/>
      <c r="D124" s="13" t="n"/>
      <c r="E124" s="14" t="n"/>
      <c r="F124" s="15" t="n"/>
      <c r="G124" s="11" t="n"/>
      <c r="H124" s="14" t="n"/>
      <c r="I124" s="14" t="n"/>
      <c r="J124" s="14" t="n"/>
      <c r="K124" s="13" t="n"/>
      <c r="L124" s="14" t="n"/>
      <c r="M124" s="15" t="n"/>
      <c r="N124" s="16" t="str">
        <f>IF(OR($B124="",$M124=""),"",IFERROR(EDATE($M124,VLOOKUP($K124,'Settings'!$A$32:$B$36,2,FALSE)),""))</f>
        <v/>
      </c>
      <c r="O124" s="17" t="str">
        <f>IF($B124="","",IF($E124="","Missing value",IF(AND($K124&lt;&gt;"On change",$F124=""),"No as-of date",IF(AND($K124&lt;&gt;"On change",IFERROR($F124&lt;=EDATE('Settings'!$B$4,-VLOOKUP($K124,'Settings'!$A$32:$B$36,2,FALSE)),FALSE)),"Stale",IF(OR($M124="",AND(ISNUMBER($N124),$N124&lt;=TODAY())),"Review due","Current")))))</f>
        <v/>
      </c>
      <c r="P124" s="14" t="n"/>
      <c r="Q124" s="13" t="n"/>
      <c r="R124" s="13" t="n"/>
      <c r="S124" s="13" t="n"/>
      <c r="T124" s="13" t="n"/>
      <c r="U124" s="13" t="n"/>
      <c r="V124" s="13" t="n"/>
      <c r="W124" s="13" t="n"/>
      <c r="X124" s="13" t="n"/>
      <c r="Y124" s="13" t="n"/>
      <c r="Z124" s="13" t="n"/>
      <c r="AA124" s="18" t="str">
        <f>IF($B124="","",COUNTIF($Q124:$Z124,"X"))</f>
        <v/>
      </c>
    </row>
    <row r="125">
      <c r="A125" s="11" t="n"/>
      <c r="B125" s="12" t="n"/>
      <c r="C125" s="11" t="n"/>
      <c r="D125" s="13" t="n"/>
      <c r="E125" s="14" t="n"/>
      <c r="F125" s="15" t="n"/>
      <c r="G125" s="11" t="n"/>
      <c r="H125" s="14" t="n"/>
      <c r="I125" s="14" t="n"/>
      <c r="J125" s="14" t="n"/>
      <c r="K125" s="13" t="n"/>
      <c r="L125" s="14" t="n"/>
      <c r="M125" s="15" t="n"/>
      <c r="N125" s="16" t="str">
        <f>IF(OR($B125="",$M125=""),"",IFERROR(EDATE($M125,VLOOKUP($K125,'Settings'!$A$32:$B$36,2,FALSE)),""))</f>
        <v/>
      </c>
      <c r="O125" s="17" t="str">
        <f>IF($B125="","",IF($E125="","Missing value",IF(AND($K125&lt;&gt;"On change",$F125=""),"No as-of date",IF(AND($K125&lt;&gt;"On change",IFERROR($F125&lt;=EDATE('Settings'!$B$4,-VLOOKUP($K125,'Settings'!$A$32:$B$36,2,FALSE)),FALSE)),"Stale",IF(OR($M125="",AND(ISNUMBER($N125),$N125&lt;=TODAY())),"Review due","Current")))))</f>
        <v/>
      </c>
      <c r="P125" s="14" t="n"/>
      <c r="Q125" s="13" t="n"/>
      <c r="R125" s="13" t="n"/>
      <c r="S125" s="13" t="n"/>
      <c r="T125" s="13" t="n"/>
      <c r="U125" s="13" t="n"/>
      <c r="V125" s="13" t="n"/>
      <c r="W125" s="13" t="n"/>
      <c r="X125" s="13" t="n"/>
      <c r="Y125" s="13" t="n"/>
      <c r="Z125" s="13" t="n"/>
      <c r="AA125" s="18" t="str">
        <f>IF($B125="","",COUNTIF($Q125:$Z125,"X"))</f>
        <v/>
      </c>
    </row>
    <row r="126">
      <c r="A126" s="11" t="n"/>
      <c r="B126" s="12" t="n"/>
      <c r="C126" s="11" t="n"/>
      <c r="D126" s="13" t="n"/>
      <c r="E126" s="14" t="n"/>
      <c r="F126" s="15" t="n"/>
      <c r="G126" s="11" t="n"/>
      <c r="H126" s="14" t="n"/>
      <c r="I126" s="14" t="n"/>
      <c r="J126" s="14" t="n"/>
      <c r="K126" s="13" t="n"/>
      <c r="L126" s="14" t="n"/>
      <c r="M126" s="15" t="n"/>
      <c r="N126" s="16" t="str">
        <f>IF(OR($B126="",$M126=""),"",IFERROR(EDATE($M126,VLOOKUP($K126,'Settings'!$A$32:$B$36,2,FALSE)),""))</f>
        <v/>
      </c>
      <c r="O126" s="17" t="str">
        <f>IF($B126="","",IF($E126="","Missing value",IF(AND($K126&lt;&gt;"On change",$F126=""),"No as-of date",IF(AND($K126&lt;&gt;"On change",IFERROR($F126&lt;=EDATE('Settings'!$B$4,-VLOOKUP($K126,'Settings'!$A$32:$B$36,2,FALSE)),FALSE)),"Stale",IF(OR($M126="",AND(ISNUMBER($N126),$N126&lt;=TODAY())),"Review due","Current")))))</f>
        <v/>
      </c>
      <c r="P126" s="14" t="n"/>
      <c r="Q126" s="13" t="n"/>
      <c r="R126" s="13" t="n"/>
      <c r="S126" s="13" t="n"/>
      <c r="T126" s="13" t="n"/>
      <c r="U126" s="13" t="n"/>
      <c r="V126" s="13" t="n"/>
      <c r="W126" s="13" t="n"/>
      <c r="X126" s="13" t="n"/>
      <c r="Y126" s="13" t="n"/>
      <c r="Z126" s="13" t="n"/>
      <c r="AA126" s="18" t="str">
        <f>IF($B126="","",COUNTIF($Q126:$Z126,"X"))</f>
        <v/>
      </c>
    </row>
    <row r="127">
      <c r="A127" s="11" t="n"/>
      <c r="B127" s="12" t="n"/>
      <c r="C127" s="11" t="n"/>
      <c r="D127" s="13" t="n"/>
      <c r="E127" s="14" t="n"/>
      <c r="F127" s="15" t="n"/>
      <c r="G127" s="11" t="n"/>
      <c r="H127" s="14" t="n"/>
      <c r="I127" s="14" t="n"/>
      <c r="J127" s="14" t="n"/>
      <c r="K127" s="13" t="n"/>
      <c r="L127" s="14" t="n"/>
      <c r="M127" s="15" t="n"/>
      <c r="N127" s="16" t="str">
        <f>IF(OR($B127="",$M127=""),"",IFERROR(EDATE($M127,VLOOKUP($K127,'Settings'!$A$32:$B$36,2,FALSE)),""))</f>
        <v/>
      </c>
      <c r="O127" s="17" t="str">
        <f>IF($B127="","",IF($E127="","Missing value",IF(AND($K127&lt;&gt;"On change",$F127=""),"No as-of date",IF(AND($K127&lt;&gt;"On change",IFERROR($F127&lt;=EDATE('Settings'!$B$4,-VLOOKUP($K127,'Settings'!$A$32:$B$36,2,FALSE)),FALSE)),"Stale",IF(OR($M127="",AND(ISNUMBER($N127),$N127&lt;=TODAY())),"Review due","Current")))))</f>
        <v/>
      </c>
      <c r="P127" s="14" t="n"/>
      <c r="Q127" s="13" t="n"/>
      <c r="R127" s="13" t="n"/>
      <c r="S127" s="13" t="n"/>
      <c r="T127" s="13" t="n"/>
      <c r="U127" s="13" t="n"/>
      <c r="V127" s="13" t="n"/>
      <c r="W127" s="13" t="n"/>
      <c r="X127" s="13" t="n"/>
      <c r="Y127" s="13" t="n"/>
      <c r="Z127" s="13" t="n"/>
      <c r="AA127" s="18" t="str">
        <f>IF($B127="","",COUNTIF($Q127:$Z127,"X"))</f>
        <v/>
      </c>
    </row>
    <row r="128">
      <c r="A128" s="11" t="n"/>
      <c r="B128" s="12" t="n"/>
      <c r="C128" s="11" t="n"/>
      <c r="D128" s="13" t="n"/>
      <c r="E128" s="14" t="n"/>
      <c r="F128" s="15" t="n"/>
      <c r="G128" s="11" t="n"/>
      <c r="H128" s="14" t="n"/>
      <c r="I128" s="14" t="n"/>
      <c r="J128" s="14" t="n"/>
      <c r="K128" s="13" t="n"/>
      <c r="L128" s="14" t="n"/>
      <c r="M128" s="15" t="n"/>
      <c r="N128" s="16" t="str">
        <f>IF(OR($B128="",$M128=""),"",IFERROR(EDATE($M128,VLOOKUP($K128,'Settings'!$A$32:$B$36,2,FALSE)),""))</f>
        <v/>
      </c>
      <c r="O128" s="17" t="str">
        <f>IF($B128="","",IF($E128="","Missing value",IF(AND($K128&lt;&gt;"On change",$F128=""),"No as-of date",IF(AND($K128&lt;&gt;"On change",IFERROR($F128&lt;=EDATE('Settings'!$B$4,-VLOOKUP($K128,'Settings'!$A$32:$B$36,2,FALSE)),FALSE)),"Stale",IF(OR($M128="",AND(ISNUMBER($N128),$N128&lt;=TODAY())),"Review due","Current")))))</f>
        <v/>
      </c>
      <c r="P128" s="14" t="n"/>
      <c r="Q128" s="13" t="n"/>
      <c r="R128" s="13" t="n"/>
      <c r="S128" s="13" t="n"/>
      <c r="T128" s="13" t="n"/>
      <c r="U128" s="13" t="n"/>
      <c r="V128" s="13" t="n"/>
      <c r="W128" s="13" t="n"/>
      <c r="X128" s="13" t="n"/>
      <c r="Y128" s="13" t="n"/>
      <c r="Z128" s="13" t="n"/>
      <c r="AA128" s="18" t="str">
        <f>IF($B128="","",COUNTIF($Q128:$Z128,"X"))</f>
        <v/>
      </c>
    </row>
    <row r="129">
      <c r="A129" s="11" t="n"/>
      <c r="B129" s="12" t="n"/>
      <c r="C129" s="11" t="n"/>
      <c r="D129" s="13" t="n"/>
      <c r="E129" s="14" t="n"/>
      <c r="F129" s="15" t="n"/>
      <c r="G129" s="11" t="n"/>
      <c r="H129" s="14" t="n"/>
      <c r="I129" s="14" t="n"/>
      <c r="J129" s="14" t="n"/>
      <c r="K129" s="13" t="n"/>
      <c r="L129" s="14" t="n"/>
      <c r="M129" s="15" t="n"/>
      <c r="N129" s="16" t="str">
        <f>IF(OR($B129="",$M129=""),"",IFERROR(EDATE($M129,VLOOKUP($K129,'Settings'!$A$32:$B$36,2,FALSE)),""))</f>
        <v/>
      </c>
      <c r="O129" s="17" t="str">
        <f>IF($B129="","",IF($E129="","Missing value",IF(AND($K129&lt;&gt;"On change",$F129=""),"No as-of date",IF(AND($K129&lt;&gt;"On change",IFERROR($F129&lt;=EDATE('Settings'!$B$4,-VLOOKUP($K129,'Settings'!$A$32:$B$36,2,FALSE)),FALSE)),"Stale",IF(OR($M129="",AND(ISNUMBER($N129),$N129&lt;=TODAY())),"Review due","Current")))))</f>
        <v/>
      </c>
      <c r="P129" s="14" t="n"/>
      <c r="Q129" s="13" t="n"/>
      <c r="R129" s="13" t="n"/>
      <c r="S129" s="13" t="n"/>
      <c r="T129" s="13" t="n"/>
      <c r="U129" s="13" t="n"/>
      <c r="V129" s="13" t="n"/>
      <c r="W129" s="13" t="n"/>
      <c r="X129" s="13" t="n"/>
      <c r="Y129" s="13" t="n"/>
      <c r="Z129" s="13" t="n"/>
      <c r="AA129" s="18" t="str">
        <f>IF($B129="","",COUNTIF($Q129:$Z129,"X"))</f>
        <v/>
      </c>
    </row>
    <row r="130">
      <c r="A130" s="11" t="n"/>
      <c r="B130" s="12" t="n"/>
      <c r="C130" s="11" t="n"/>
      <c r="D130" s="13" t="n"/>
      <c r="E130" s="14" t="n"/>
      <c r="F130" s="15" t="n"/>
      <c r="G130" s="11" t="n"/>
      <c r="H130" s="14" t="n"/>
      <c r="I130" s="14" t="n"/>
      <c r="J130" s="14" t="n"/>
      <c r="K130" s="13" t="n"/>
      <c r="L130" s="14" t="n"/>
      <c r="M130" s="15" t="n"/>
      <c r="N130" s="16" t="str">
        <f>IF(OR($B130="",$M130=""),"",IFERROR(EDATE($M130,VLOOKUP($K130,'Settings'!$A$32:$B$36,2,FALSE)),""))</f>
        <v/>
      </c>
      <c r="O130" s="17" t="str">
        <f>IF($B130="","",IF($E130="","Missing value",IF(AND($K130&lt;&gt;"On change",$F130=""),"No as-of date",IF(AND($K130&lt;&gt;"On change",IFERROR($F130&lt;=EDATE('Settings'!$B$4,-VLOOKUP($K130,'Settings'!$A$32:$B$36,2,FALSE)),FALSE)),"Stale",IF(OR($M130="",AND(ISNUMBER($N130),$N130&lt;=TODAY())),"Review due","Current")))))</f>
        <v/>
      </c>
      <c r="P130" s="14" t="n"/>
      <c r="Q130" s="13" t="n"/>
      <c r="R130" s="13" t="n"/>
      <c r="S130" s="13" t="n"/>
      <c r="T130" s="13" t="n"/>
      <c r="U130" s="13" t="n"/>
      <c r="V130" s="13" t="n"/>
      <c r="W130" s="13" t="n"/>
      <c r="X130" s="13" t="n"/>
      <c r="Y130" s="13" t="n"/>
      <c r="Z130" s="13" t="n"/>
      <c r="AA130" s="18" t="str">
        <f>IF($B130="","",COUNTIF($Q130:$Z130,"X"))</f>
        <v/>
      </c>
    </row>
    <row r="131">
      <c r="A131" s="11" t="n"/>
      <c r="B131" s="12" t="n"/>
      <c r="C131" s="11" t="n"/>
      <c r="D131" s="13" t="n"/>
      <c r="E131" s="14" t="n"/>
      <c r="F131" s="15" t="n"/>
      <c r="G131" s="11" t="n"/>
      <c r="H131" s="14" t="n"/>
      <c r="I131" s="14" t="n"/>
      <c r="J131" s="14" t="n"/>
      <c r="K131" s="13" t="n"/>
      <c r="L131" s="14" t="n"/>
      <c r="M131" s="15" t="n"/>
      <c r="N131" s="16" t="str">
        <f>IF(OR($B131="",$M131=""),"",IFERROR(EDATE($M131,VLOOKUP($K131,'Settings'!$A$32:$B$36,2,FALSE)),""))</f>
        <v/>
      </c>
      <c r="O131" s="17" t="str">
        <f>IF($B131="","",IF($E131="","Missing value",IF(AND($K131&lt;&gt;"On change",$F131=""),"No as-of date",IF(AND($K131&lt;&gt;"On change",IFERROR($F131&lt;=EDATE('Settings'!$B$4,-VLOOKUP($K131,'Settings'!$A$32:$B$36,2,FALSE)),FALSE)),"Stale",IF(OR($M131="",AND(ISNUMBER($N131),$N131&lt;=TODAY())),"Review due","Current")))))</f>
        <v/>
      </c>
      <c r="P131" s="14" t="n"/>
      <c r="Q131" s="13" t="n"/>
      <c r="R131" s="13" t="n"/>
      <c r="S131" s="13" t="n"/>
      <c r="T131" s="13" t="n"/>
      <c r="U131" s="13" t="n"/>
      <c r="V131" s="13" t="n"/>
      <c r="W131" s="13" t="n"/>
      <c r="X131" s="13" t="n"/>
      <c r="Y131" s="13" t="n"/>
      <c r="Z131" s="13" t="n"/>
      <c r="AA131" s="18" t="str">
        <f>IF($B131="","",COUNTIF($Q131:$Z131,"X"))</f>
        <v/>
      </c>
    </row>
    <row r="132">
      <c r="A132" s="11" t="n"/>
      <c r="B132" s="12" t="n"/>
      <c r="C132" s="11" t="n"/>
      <c r="D132" s="13" t="n"/>
      <c r="E132" s="14" t="n"/>
      <c r="F132" s="15" t="n"/>
      <c r="G132" s="11" t="n"/>
      <c r="H132" s="14" t="n"/>
      <c r="I132" s="14" t="n"/>
      <c r="J132" s="14" t="n"/>
      <c r="K132" s="13" t="n"/>
      <c r="L132" s="14" t="n"/>
      <c r="M132" s="15" t="n"/>
      <c r="N132" s="16" t="str">
        <f>IF(OR($B132="",$M132=""),"",IFERROR(EDATE($M132,VLOOKUP($K132,'Settings'!$A$32:$B$36,2,FALSE)),""))</f>
        <v/>
      </c>
      <c r="O132" s="17" t="str">
        <f>IF($B132="","",IF($E132="","Missing value",IF(AND($K132&lt;&gt;"On change",$F132=""),"No as-of date",IF(AND($K132&lt;&gt;"On change",IFERROR($F132&lt;=EDATE('Settings'!$B$4,-VLOOKUP($K132,'Settings'!$A$32:$B$36,2,FALSE)),FALSE)),"Stale",IF(OR($M132="",AND(ISNUMBER($N132),$N132&lt;=TODAY())),"Review due","Current")))))</f>
        <v/>
      </c>
      <c r="P132" s="14" t="n"/>
      <c r="Q132" s="13" t="n"/>
      <c r="R132" s="13" t="n"/>
      <c r="S132" s="13" t="n"/>
      <c r="T132" s="13" t="n"/>
      <c r="U132" s="13" t="n"/>
      <c r="V132" s="13" t="n"/>
      <c r="W132" s="13" t="n"/>
      <c r="X132" s="13" t="n"/>
      <c r="Y132" s="13" t="n"/>
      <c r="Z132" s="13" t="n"/>
      <c r="AA132" s="18" t="str">
        <f>IF($B132="","",COUNTIF($Q132:$Z132,"X"))</f>
        <v/>
      </c>
    </row>
    <row r="133">
      <c r="A133" s="11" t="n"/>
      <c r="B133" s="12" t="n"/>
      <c r="C133" s="11" t="n"/>
      <c r="D133" s="13" t="n"/>
      <c r="E133" s="14" t="n"/>
      <c r="F133" s="15" t="n"/>
      <c r="G133" s="11" t="n"/>
      <c r="H133" s="14" t="n"/>
      <c r="I133" s="14" t="n"/>
      <c r="J133" s="14" t="n"/>
      <c r="K133" s="13" t="n"/>
      <c r="L133" s="14" t="n"/>
      <c r="M133" s="15" t="n"/>
      <c r="N133" s="16" t="str">
        <f>IF(OR($B133="",$M133=""),"",IFERROR(EDATE($M133,VLOOKUP($K133,'Settings'!$A$32:$B$36,2,FALSE)),""))</f>
        <v/>
      </c>
      <c r="O133" s="17" t="str">
        <f>IF($B133="","",IF($E133="","Missing value",IF(AND($K133&lt;&gt;"On change",$F133=""),"No as-of date",IF(AND($K133&lt;&gt;"On change",IFERROR($F133&lt;=EDATE('Settings'!$B$4,-VLOOKUP($K133,'Settings'!$A$32:$B$36,2,FALSE)),FALSE)),"Stale",IF(OR($M133="",AND(ISNUMBER($N133),$N133&lt;=TODAY())),"Review due","Current")))))</f>
        <v/>
      </c>
      <c r="P133" s="14" t="n"/>
      <c r="Q133" s="13" t="n"/>
      <c r="R133" s="13" t="n"/>
      <c r="S133" s="13" t="n"/>
      <c r="T133" s="13" t="n"/>
      <c r="U133" s="13" t="n"/>
      <c r="V133" s="13" t="n"/>
      <c r="W133" s="13" t="n"/>
      <c r="X133" s="13" t="n"/>
      <c r="Y133" s="13" t="n"/>
      <c r="Z133" s="13" t="n"/>
      <c r="AA133" s="18" t="str">
        <f>IF($B133="","",COUNTIF($Q133:$Z133,"X"))</f>
        <v/>
      </c>
    </row>
    <row r="134">
      <c r="A134" s="11" t="n"/>
      <c r="B134" s="12" t="n"/>
      <c r="C134" s="11" t="n"/>
      <c r="D134" s="13" t="n"/>
      <c r="E134" s="14" t="n"/>
      <c r="F134" s="15" t="n"/>
      <c r="G134" s="11" t="n"/>
      <c r="H134" s="14" t="n"/>
      <c r="I134" s="14" t="n"/>
      <c r="J134" s="14" t="n"/>
      <c r="K134" s="13" t="n"/>
      <c r="L134" s="14" t="n"/>
      <c r="M134" s="15" t="n"/>
      <c r="N134" s="16" t="str">
        <f>IF(OR($B134="",$M134=""),"",IFERROR(EDATE($M134,VLOOKUP($K134,'Settings'!$A$32:$B$36,2,FALSE)),""))</f>
        <v/>
      </c>
      <c r="O134" s="17" t="str">
        <f>IF($B134="","",IF($E134="","Missing value",IF(AND($K134&lt;&gt;"On change",$F134=""),"No as-of date",IF(AND($K134&lt;&gt;"On change",IFERROR($F134&lt;=EDATE('Settings'!$B$4,-VLOOKUP($K134,'Settings'!$A$32:$B$36,2,FALSE)),FALSE)),"Stale",IF(OR($M134="",AND(ISNUMBER($N134),$N134&lt;=TODAY())),"Review due","Current")))))</f>
        <v/>
      </c>
      <c r="P134" s="14" t="n"/>
      <c r="Q134" s="13" t="n"/>
      <c r="R134" s="13" t="n"/>
      <c r="S134" s="13" t="n"/>
      <c r="T134" s="13" t="n"/>
      <c r="U134" s="13" t="n"/>
      <c r="V134" s="13" t="n"/>
      <c r="W134" s="13" t="n"/>
      <c r="X134" s="13" t="n"/>
      <c r="Y134" s="13" t="n"/>
      <c r="Z134" s="13" t="n"/>
      <c r="AA134" s="18" t="str">
        <f>IF($B134="","",COUNTIF($Q134:$Z134,"X"))</f>
        <v/>
      </c>
    </row>
    <row r="135">
      <c r="A135" s="11" t="n"/>
      <c r="B135" s="12" t="n"/>
      <c r="C135" s="11" t="n"/>
      <c r="D135" s="13" t="n"/>
      <c r="E135" s="14" t="n"/>
      <c r="F135" s="15" t="n"/>
      <c r="G135" s="11" t="n"/>
      <c r="H135" s="14" t="n"/>
      <c r="I135" s="14" t="n"/>
      <c r="J135" s="14" t="n"/>
      <c r="K135" s="13" t="n"/>
      <c r="L135" s="14" t="n"/>
      <c r="M135" s="15" t="n"/>
      <c r="N135" s="16" t="str">
        <f>IF(OR($B135="",$M135=""),"",IFERROR(EDATE($M135,VLOOKUP($K135,'Settings'!$A$32:$B$36,2,FALSE)),""))</f>
        <v/>
      </c>
      <c r="O135" s="17" t="str">
        <f>IF($B135="","",IF($E135="","Missing value",IF(AND($K135&lt;&gt;"On change",$F135=""),"No as-of date",IF(AND($K135&lt;&gt;"On change",IFERROR($F135&lt;=EDATE('Settings'!$B$4,-VLOOKUP($K135,'Settings'!$A$32:$B$36,2,FALSE)),FALSE)),"Stale",IF(OR($M135="",AND(ISNUMBER($N135),$N135&lt;=TODAY())),"Review due","Current")))))</f>
        <v/>
      </c>
      <c r="P135" s="14" t="n"/>
      <c r="Q135" s="13" t="n"/>
      <c r="R135" s="13" t="n"/>
      <c r="S135" s="13" t="n"/>
      <c r="T135" s="13" t="n"/>
      <c r="U135" s="13" t="n"/>
      <c r="V135" s="13" t="n"/>
      <c r="W135" s="13" t="n"/>
      <c r="X135" s="13" t="n"/>
      <c r="Y135" s="13" t="n"/>
      <c r="Z135" s="13" t="n"/>
      <c r="AA135" s="18" t="str">
        <f>IF($B135="","",COUNTIF($Q135:$Z135,"X"))</f>
        <v/>
      </c>
    </row>
    <row r="136">
      <c r="A136" s="11" t="n"/>
      <c r="B136" s="12" t="n"/>
      <c r="C136" s="11" t="n"/>
      <c r="D136" s="13" t="n"/>
      <c r="E136" s="14" t="n"/>
      <c r="F136" s="15" t="n"/>
      <c r="G136" s="11" t="n"/>
      <c r="H136" s="14" t="n"/>
      <c r="I136" s="14" t="n"/>
      <c r="J136" s="14" t="n"/>
      <c r="K136" s="13" t="n"/>
      <c r="L136" s="14" t="n"/>
      <c r="M136" s="15" t="n"/>
      <c r="N136" s="16" t="str">
        <f>IF(OR($B136="",$M136=""),"",IFERROR(EDATE($M136,VLOOKUP($K136,'Settings'!$A$32:$B$36,2,FALSE)),""))</f>
        <v/>
      </c>
      <c r="O136" s="17" t="str">
        <f>IF($B136="","",IF($E136="","Missing value",IF(AND($K136&lt;&gt;"On change",$F136=""),"No as-of date",IF(AND($K136&lt;&gt;"On change",IFERROR($F136&lt;=EDATE('Settings'!$B$4,-VLOOKUP($K136,'Settings'!$A$32:$B$36,2,FALSE)),FALSE)),"Stale",IF(OR($M136="",AND(ISNUMBER($N136),$N136&lt;=TODAY())),"Review due","Current")))))</f>
        <v/>
      </c>
      <c r="P136" s="14" t="n"/>
      <c r="Q136" s="13" t="n"/>
      <c r="R136" s="13" t="n"/>
      <c r="S136" s="13" t="n"/>
      <c r="T136" s="13" t="n"/>
      <c r="U136" s="13" t="n"/>
      <c r="V136" s="13" t="n"/>
      <c r="W136" s="13" t="n"/>
      <c r="X136" s="13" t="n"/>
      <c r="Y136" s="13" t="n"/>
      <c r="Z136" s="13" t="n"/>
      <c r="AA136" s="18" t="str">
        <f>IF($B136="","",COUNTIF($Q136:$Z136,"X"))</f>
        <v/>
      </c>
    </row>
    <row r="137">
      <c r="A137" s="11" t="n"/>
      <c r="B137" s="12" t="n"/>
      <c r="C137" s="11" t="n"/>
      <c r="D137" s="13" t="n"/>
      <c r="E137" s="14" t="n"/>
      <c r="F137" s="15" t="n"/>
      <c r="G137" s="11" t="n"/>
      <c r="H137" s="14" t="n"/>
      <c r="I137" s="14" t="n"/>
      <c r="J137" s="14" t="n"/>
      <c r="K137" s="13" t="n"/>
      <c r="L137" s="14" t="n"/>
      <c r="M137" s="15" t="n"/>
      <c r="N137" s="16" t="str">
        <f>IF(OR($B137="",$M137=""),"",IFERROR(EDATE($M137,VLOOKUP($K137,'Settings'!$A$32:$B$36,2,FALSE)),""))</f>
        <v/>
      </c>
      <c r="O137" s="17" t="str">
        <f>IF($B137="","",IF($E137="","Missing value",IF(AND($K137&lt;&gt;"On change",$F137=""),"No as-of date",IF(AND($K137&lt;&gt;"On change",IFERROR($F137&lt;=EDATE('Settings'!$B$4,-VLOOKUP($K137,'Settings'!$A$32:$B$36,2,FALSE)),FALSE)),"Stale",IF(OR($M137="",AND(ISNUMBER($N137),$N137&lt;=TODAY())),"Review due","Current")))))</f>
        <v/>
      </c>
      <c r="P137" s="14" t="n"/>
      <c r="Q137" s="13" t="n"/>
      <c r="R137" s="13" t="n"/>
      <c r="S137" s="13" t="n"/>
      <c r="T137" s="13" t="n"/>
      <c r="U137" s="13" t="n"/>
      <c r="V137" s="13" t="n"/>
      <c r="W137" s="13" t="n"/>
      <c r="X137" s="13" t="n"/>
      <c r="Y137" s="13" t="n"/>
      <c r="Z137" s="13" t="n"/>
      <c r="AA137" s="18" t="str">
        <f>IF($B137="","",COUNTIF($Q137:$Z137,"X"))</f>
        <v/>
      </c>
    </row>
    <row r="138">
      <c r="A138" s="11" t="n"/>
      <c r="B138" s="12" t="n"/>
      <c r="C138" s="11" t="n"/>
      <c r="D138" s="13" t="n"/>
      <c r="E138" s="14" t="n"/>
      <c r="F138" s="15" t="n"/>
      <c r="G138" s="11" t="n"/>
      <c r="H138" s="14" t="n"/>
      <c r="I138" s="14" t="n"/>
      <c r="J138" s="14" t="n"/>
      <c r="K138" s="13" t="n"/>
      <c r="L138" s="14" t="n"/>
      <c r="M138" s="15" t="n"/>
      <c r="N138" s="16" t="str">
        <f>IF(OR($B138="",$M138=""),"",IFERROR(EDATE($M138,VLOOKUP($K138,'Settings'!$A$32:$B$36,2,FALSE)),""))</f>
        <v/>
      </c>
      <c r="O138" s="17" t="str">
        <f>IF($B138="","",IF($E138="","Missing value",IF(AND($K138&lt;&gt;"On change",$F138=""),"No as-of date",IF(AND($K138&lt;&gt;"On change",IFERROR($F138&lt;=EDATE('Settings'!$B$4,-VLOOKUP($K138,'Settings'!$A$32:$B$36,2,FALSE)),FALSE)),"Stale",IF(OR($M138="",AND(ISNUMBER($N138),$N138&lt;=TODAY())),"Review due","Current")))))</f>
        <v/>
      </c>
      <c r="P138" s="14" t="n"/>
      <c r="Q138" s="13" t="n"/>
      <c r="R138" s="13" t="n"/>
      <c r="S138" s="13" t="n"/>
      <c r="T138" s="13" t="n"/>
      <c r="U138" s="13" t="n"/>
      <c r="V138" s="13" t="n"/>
      <c r="W138" s="13" t="n"/>
      <c r="X138" s="13" t="n"/>
      <c r="Y138" s="13" t="n"/>
      <c r="Z138" s="13" t="n"/>
      <c r="AA138" s="18" t="str">
        <f>IF($B138="","",COUNTIF($Q138:$Z138,"X"))</f>
        <v/>
      </c>
    </row>
    <row r="139">
      <c r="A139" s="11" t="n"/>
      <c r="B139" s="12" t="n"/>
      <c r="C139" s="11" t="n"/>
      <c r="D139" s="13" t="n"/>
      <c r="E139" s="14" t="n"/>
      <c r="F139" s="15" t="n"/>
      <c r="G139" s="11" t="n"/>
      <c r="H139" s="14" t="n"/>
      <c r="I139" s="14" t="n"/>
      <c r="J139" s="14" t="n"/>
      <c r="K139" s="13" t="n"/>
      <c r="L139" s="14" t="n"/>
      <c r="M139" s="15" t="n"/>
      <c r="N139" s="16" t="str">
        <f>IF(OR($B139="",$M139=""),"",IFERROR(EDATE($M139,VLOOKUP($K139,'Settings'!$A$32:$B$36,2,FALSE)),""))</f>
        <v/>
      </c>
      <c r="O139" s="17" t="str">
        <f>IF($B139="","",IF($E139="","Missing value",IF(AND($K139&lt;&gt;"On change",$F139=""),"No as-of date",IF(AND($K139&lt;&gt;"On change",IFERROR($F139&lt;=EDATE('Settings'!$B$4,-VLOOKUP($K139,'Settings'!$A$32:$B$36,2,FALSE)),FALSE)),"Stale",IF(OR($M139="",AND(ISNUMBER($N139),$N139&lt;=TODAY())),"Review due","Current")))))</f>
        <v/>
      </c>
      <c r="P139" s="14" t="n"/>
      <c r="Q139" s="13" t="n"/>
      <c r="R139" s="13" t="n"/>
      <c r="S139" s="13" t="n"/>
      <c r="T139" s="13" t="n"/>
      <c r="U139" s="13" t="n"/>
      <c r="V139" s="13" t="n"/>
      <c r="W139" s="13" t="n"/>
      <c r="X139" s="13" t="n"/>
      <c r="Y139" s="13" t="n"/>
      <c r="Z139" s="13" t="n"/>
      <c r="AA139" s="18" t="str">
        <f>IF($B139="","",COUNTIF($Q139:$Z139,"X"))</f>
        <v/>
      </c>
    </row>
    <row r="140">
      <c r="A140" s="11" t="n"/>
      <c r="B140" s="12" t="n"/>
      <c r="C140" s="11" t="n"/>
      <c r="D140" s="13" t="n"/>
      <c r="E140" s="14" t="n"/>
      <c r="F140" s="15" t="n"/>
      <c r="G140" s="11" t="n"/>
      <c r="H140" s="14" t="n"/>
      <c r="I140" s="14" t="n"/>
      <c r="J140" s="14" t="n"/>
      <c r="K140" s="13" t="n"/>
      <c r="L140" s="14" t="n"/>
      <c r="M140" s="15" t="n"/>
      <c r="N140" s="16" t="str">
        <f>IF(OR($B140="",$M140=""),"",IFERROR(EDATE($M140,VLOOKUP($K140,'Settings'!$A$32:$B$36,2,FALSE)),""))</f>
        <v/>
      </c>
      <c r="O140" s="17" t="str">
        <f>IF($B140="","",IF($E140="","Missing value",IF(AND($K140&lt;&gt;"On change",$F140=""),"No as-of date",IF(AND($K140&lt;&gt;"On change",IFERROR($F140&lt;=EDATE('Settings'!$B$4,-VLOOKUP($K140,'Settings'!$A$32:$B$36,2,FALSE)),FALSE)),"Stale",IF(OR($M140="",AND(ISNUMBER($N140),$N140&lt;=TODAY())),"Review due","Current")))))</f>
        <v/>
      </c>
      <c r="P140" s="14" t="n"/>
      <c r="Q140" s="13" t="n"/>
      <c r="R140" s="13" t="n"/>
      <c r="S140" s="13" t="n"/>
      <c r="T140" s="13" t="n"/>
      <c r="U140" s="13" t="n"/>
      <c r="V140" s="13" t="n"/>
      <c r="W140" s="13" t="n"/>
      <c r="X140" s="13" t="n"/>
      <c r="Y140" s="13" t="n"/>
      <c r="Z140" s="13" t="n"/>
      <c r="AA140" s="18" t="str">
        <f>IF($B140="","",COUNTIF($Q140:$Z140,"X"))</f>
        <v/>
      </c>
    </row>
    <row r="141">
      <c r="A141" s="11" t="n"/>
      <c r="B141" s="12" t="n"/>
      <c r="C141" s="11" t="n"/>
      <c r="D141" s="13" t="n"/>
      <c r="E141" s="14" t="n"/>
      <c r="F141" s="15" t="n"/>
      <c r="G141" s="11" t="n"/>
      <c r="H141" s="14" t="n"/>
      <c r="I141" s="14" t="n"/>
      <c r="J141" s="14" t="n"/>
      <c r="K141" s="13" t="n"/>
      <c r="L141" s="14" t="n"/>
      <c r="M141" s="15" t="n"/>
      <c r="N141" s="16" t="str">
        <f>IF(OR($B141="",$M141=""),"",IFERROR(EDATE($M141,VLOOKUP($K141,'Settings'!$A$32:$B$36,2,FALSE)),""))</f>
        <v/>
      </c>
      <c r="O141" s="17" t="str">
        <f>IF($B141="","",IF($E141="","Missing value",IF(AND($K141&lt;&gt;"On change",$F141=""),"No as-of date",IF(AND($K141&lt;&gt;"On change",IFERROR($F141&lt;=EDATE('Settings'!$B$4,-VLOOKUP($K141,'Settings'!$A$32:$B$36,2,FALSE)),FALSE)),"Stale",IF(OR($M141="",AND(ISNUMBER($N141),$N141&lt;=TODAY())),"Review due","Current")))))</f>
        <v/>
      </c>
      <c r="P141" s="14" t="n"/>
      <c r="Q141" s="13" t="n"/>
      <c r="R141" s="13" t="n"/>
      <c r="S141" s="13" t="n"/>
      <c r="T141" s="13" t="n"/>
      <c r="U141" s="13" t="n"/>
      <c r="V141" s="13" t="n"/>
      <c r="W141" s="13" t="n"/>
      <c r="X141" s="13" t="n"/>
      <c r="Y141" s="13" t="n"/>
      <c r="Z141" s="13" t="n"/>
      <c r="AA141" s="18" t="str">
        <f>IF($B141="","",COUNTIF($Q141:$Z141,"X"))</f>
        <v/>
      </c>
    </row>
    <row r="142">
      <c r="A142" s="11" t="n"/>
      <c r="B142" s="12" t="n"/>
      <c r="C142" s="11" t="n"/>
      <c r="D142" s="13" t="n"/>
      <c r="E142" s="14" t="n"/>
      <c r="F142" s="15" t="n"/>
      <c r="G142" s="11" t="n"/>
      <c r="H142" s="14" t="n"/>
      <c r="I142" s="14" t="n"/>
      <c r="J142" s="14" t="n"/>
      <c r="K142" s="13" t="n"/>
      <c r="L142" s="14" t="n"/>
      <c r="M142" s="15" t="n"/>
      <c r="N142" s="16" t="str">
        <f>IF(OR($B142="",$M142=""),"",IFERROR(EDATE($M142,VLOOKUP($K142,'Settings'!$A$32:$B$36,2,FALSE)),""))</f>
        <v/>
      </c>
      <c r="O142" s="17" t="str">
        <f>IF($B142="","",IF($E142="","Missing value",IF(AND($K142&lt;&gt;"On change",$F142=""),"No as-of date",IF(AND($K142&lt;&gt;"On change",IFERROR($F142&lt;=EDATE('Settings'!$B$4,-VLOOKUP($K142,'Settings'!$A$32:$B$36,2,FALSE)),FALSE)),"Stale",IF(OR($M142="",AND(ISNUMBER($N142),$N142&lt;=TODAY())),"Review due","Current")))))</f>
        <v/>
      </c>
      <c r="P142" s="14" t="n"/>
      <c r="Q142" s="13" t="n"/>
      <c r="R142" s="13" t="n"/>
      <c r="S142" s="13" t="n"/>
      <c r="T142" s="13" t="n"/>
      <c r="U142" s="13" t="n"/>
      <c r="V142" s="13" t="n"/>
      <c r="W142" s="13" t="n"/>
      <c r="X142" s="13" t="n"/>
      <c r="Y142" s="13" t="n"/>
      <c r="Z142" s="13" t="n"/>
      <c r="AA142" s="18" t="str">
        <f>IF($B142="","",COUNTIF($Q142:$Z142,"X"))</f>
        <v/>
      </c>
    </row>
    <row r="143">
      <c r="A143" s="11" t="n"/>
      <c r="B143" s="12" t="n"/>
      <c r="C143" s="11" t="n"/>
      <c r="D143" s="13" t="n"/>
      <c r="E143" s="14" t="n"/>
      <c r="F143" s="15" t="n"/>
      <c r="G143" s="11" t="n"/>
      <c r="H143" s="14" t="n"/>
      <c r="I143" s="14" t="n"/>
      <c r="J143" s="14" t="n"/>
      <c r="K143" s="13" t="n"/>
      <c r="L143" s="14" t="n"/>
      <c r="M143" s="15" t="n"/>
      <c r="N143" s="16" t="str">
        <f>IF(OR($B143="",$M143=""),"",IFERROR(EDATE($M143,VLOOKUP($K143,'Settings'!$A$32:$B$36,2,FALSE)),""))</f>
        <v/>
      </c>
      <c r="O143" s="17" t="str">
        <f>IF($B143="","",IF($E143="","Missing value",IF(AND($K143&lt;&gt;"On change",$F143=""),"No as-of date",IF(AND($K143&lt;&gt;"On change",IFERROR($F143&lt;=EDATE('Settings'!$B$4,-VLOOKUP($K143,'Settings'!$A$32:$B$36,2,FALSE)),FALSE)),"Stale",IF(OR($M143="",AND(ISNUMBER($N143),$N143&lt;=TODAY())),"Review due","Current")))))</f>
        <v/>
      </c>
      <c r="P143" s="14" t="n"/>
      <c r="Q143" s="13" t="n"/>
      <c r="R143" s="13" t="n"/>
      <c r="S143" s="13" t="n"/>
      <c r="T143" s="13" t="n"/>
      <c r="U143" s="13" t="n"/>
      <c r="V143" s="13" t="n"/>
      <c r="W143" s="13" t="n"/>
      <c r="X143" s="13" t="n"/>
      <c r="Y143" s="13" t="n"/>
      <c r="Z143" s="13" t="n"/>
      <c r="AA143" s="18" t="str">
        <f>IF($B143="","",COUNTIF($Q143:$Z143,"X"))</f>
        <v/>
      </c>
    </row>
    <row r="144">
      <c r="A144" s="11" t="n"/>
      <c r="B144" s="12" t="n"/>
      <c r="C144" s="11" t="n"/>
      <c r="D144" s="13" t="n"/>
      <c r="E144" s="14" t="n"/>
      <c r="F144" s="15" t="n"/>
      <c r="G144" s="11" t="n"/>
      <c r="H144" s="14" t="n"/>
      <c r="I144" s="14" t="n"/>
      <c r="J144" s="14" t="n"/>
      <c r="K144" s="13" t="n"/>
      <c r="L144" s="14" t="n"/>
      <c r="M144" s="15" t="n"/>
      <c r="N144" s="16" t="str">
        <f>IF(OR($B144="",$M144=""),"",IFERROR(EDATE($M144,VLOOKUP($K144,'Settings'!$A$32:$B$36,2,FALSE)),""))</f>
        <v/>
      </c>
      <c r="O144" s="17" t="str">
        <f>IF($B144="","",IF($E144="","Missing value",IF(AND($K144&lt;&gt;"On change",$F144=""),"No as-of date",IF(AND($K144&lt;&gt;"On change",IFERROR($F144&lt;=EDATE('Settings'!$B$4,-VLOOKUP($K144,'Settings'!$A$32:$B$36,2,FALSE)),FALSE)),"Stale",IF(OR($M144="",AND(ISNUMBER($N144),$N144&lt;=TODAY())),"Review due","Current")))))</f>
        <v/>
      </c>
      <c r="P144" s="14" t="n"/>
      <c r="Q144" s="13" t="n"/>
      <c r="R144" s="13" t="n"/>
      <c r="S144" s="13" t="n"/>
      <c r="T144" s="13" t="n"/>
      <c r="U144" s="13" t="n"/>
      <c r="V144" s="13" t="n"/>
      <c r="W144" s="13" t="n"/>
      <c r="X144" s="13" t="n"/>
      <c r="Y144" s="13" t="n"/>
      <c r="Z144" s="13" t="n"/>
      <c r="AA144" s="18" t="str">
        <f>IF($B144="","",COUNTIF($Q144:$Z144,"X"))</f>
        <v/>
      </c>
    </row>
    <row r="145">
      <c r="A145" s="11" t="n"/>
      <c r="B145" s="12" t="n"/>
      <c r="C145" s="11" t="n"/>
      <c r="D145" s="13" t="n"/>
      <c r="E145" s="14" t="n"/>
      <c r="F145" s="15" t="n"/>
      <c r="G145" s="11" t="n"/>
      <c r="H145" s="14" t="n"/>
      <c r="I145" s="14" t="n"/>
      <c r="J145" s="14" t="n"/>
      <c r="K145" s="13" t="n"/>
      <c r="L145" s="14" t="n"/>
      <c r="M145" s="15" t="n"/>
      <c r="N145" s="16" t="str">
        <f>IF(OR($B145="",$M145=""),"",IFERROR(EDATE($M145,VLOOKUP($K145,'Settings'!$A$32:$B$36,2,FALSE)),""))</f>
        <v/>
      </c>
      <c r="O145" s="17" t="str">
        <f>IF($B145="","",IF($E145="","Missing value",IF(AND($K145&lt;&gt;"On change",$F145=""),"No as-of date",IF(AND($K145&lt;&gt;"On change",IFERROR($F145&lt;=EDATE('Settings'!$B$4,-VLOOKUP($K145,'Settings'!$A$32:$B$36,2,FALSE)),FALSE)),"Stale",IF(OR($M145="",AND(ISNUMBER($N145),$N145&lt;=TODAY())),"Review due","Current")))))</f>
        <v/>
      </c>
      <c r="P145" s="14" t="n"/>
      <c r="Q145" s="13" t="n"/>
      <c r="R145" s="13" t="n"/>
      <c r="S145" s="13" t="n"/>
      <c r="T145" s="13" t="n"/>
      <c r="U145" s="13" t="n"/>
      <c r="V145" s="13" t="n"/>
      <c r="W145" s="13" t="n"/>
      <c r="X145" s="13" t="n"/>
      <c r="Y145" s="13" t="n"/>
      <c r="Z145" s="13" t="n"/>
      <c r="AA145" s="18" t="str">
        <f>IF($B145="","",COUNTIF($Q145:$Z145,"X"))</f>
        <v/>
      </c>
    </row>
    <row r="146">
      <c r="A146" s="11" t="n"/>
      <c r="B146" s="12" t="n"/>
      <c r="C146" s="11" t="n"/>
      <c r="D146" s="13" t="n"/>
      <c r="E146" s="14" t="n"/>
      <c r="F146" s="15" t="n"/>
      <c r="G146" s="11" t="n"/>
      <c r="H146" s="14" t="n"/>
      <c r="I146" s="14" t="n"/>
      <c r="J146" s="14" t="n"/>
      <c r="K146" s="13" t="n"/>
      <c r="L146" s="14" t="n"/>
      <c r="M146" s="15" t="n"/>
      <c r="N146" s="16" t="str">
        <f>IF(OR($B146="",$M146=""),"",IFERROR(EDATE($M146,VLOOKUP($K146,'Settings'!$A$32:$B$36,2,FALSE)),""))</f>
        <v/>
      </c>
      <c r="O146" s="17" t="str">
        <f>IF($B146="","",IF($E146="","Missing value",IF(AND($K146&lt;&gt;"On change",$F146=""),"No as-of date",IF(AND($K146&lt;&gt;"On change",IFERROR($F146&lt;=EDATE('Settings'!$B$4,-VLOOKUP($K146,'Settings'!$A$32:$B$36,2,FALSE)),FALSE)),"Stale",IF(OR($M146="",AND(ISNUMBER($N146),$N146&lt;=TODAY())),"Review due","Current")))))</f>
        <v/>
      </c>
      <c r="P146" s="14" t="n"/>
      <c r="Q146" s="13" t="n"/>
      <c r="R146" s="13" t="n"/>
      <c r="S146" s="13" t="n"/>
      <c r="T146" s="13" t="n"/>
      <c r="U146" s="13" t="n"/>
      <c r="V146" s="13" t="n"/>
      <c r="W146" s="13" t="n"/>
      <c r="X146" s="13" t="n"/>
      <c r="Y146" s="13" t="n"/>
      <c r="Z146" s="13" t="n"/>
      <c r="AA146" s="18" t="str">
        <f>IF($B146="","",COUNTIF($Q146:$Z146,"X"))</f>
        <v/>
      </c>
    </row>
    <row r="147">
      <c r="A147" s="11" t="n"/>
      <c r="B147" s="12" t="n"/>
      <c r="C147" s="11" t="n"/>
      <c r="D147" s="13" t="n"/>
      <c r="E147" s="14" t="n"/>
      <c r="F147" s="15" t="n"/>
      <c r="G147" s="11" t="n"/>
      <c r="H147" s="14" t="n"/>
      <c r="I147" s="14" t="n"/>
      <c r="J147" s="14" t="n"/>
      <c r="K147" s="13" t="n"/>
      <c r="L147" s="14" t="n"/>
      <c r="M147" s="15" t="n"/>
      <c r="N147" s="16" t="str">
        <f>IF(OR($B147="",$M147=""),"",IFERROR(EDATE($M147,VLOOKUP($K147,'Settings'!$A$32:$B$36,2,FALSE)),""))</f>
        <v/>
      </c>
      <c r="O147" s="17" t="str">
        <f>IF($B147="","",IF($E147="","Missing value",IF(AND($K147&lt;&gt;"On change",$F147=""),"No as-of date",IF(AND($K147&lt;&gt;"On change",IFERROR($F147&lt;=EDATE('Settings'!$B$4,-VLOOKUP($K147,'Settings'!$A$32:$B$36,2,FALSE)),FALSE)),"Stale",IF(OR($M147="",AND(ISNUMBER($N147),$N147&lt;=TODAY())),"Review due","Current")))))</f>
        <v/>
      </c>
      <c r="P147" s="14" t="n"/>
      <c r="Q147" s="13" t="n"/>
      <c r="R147" s="13" t="n"/>
      <c r="S147" s="13" t="n"/>
      <c r="T147" s="13" t="n"/>
      <c r="U147" s="13" t="n"/>
      <c r="V147" s="13" t="n"/>
      <c r="W147" s="13" t="n"/>
      <c r="X147" s="13" t="n"/>
      <c r="Y147" s="13" t="n"/>
      <c r="Z147" s="13" t="n"/>
      <c r="AA147" s="18" t="str">
        <f>IF($B147="","",COUNTIF($Q147:$Z147,"X"))</f>
        <v/>
      </c>
    </row>
    <row r="148">
      <c r="A148" s="11" t="n"/>
      <c r="B148" s="12" t="n"/>
      <c r="C148" s="11" t="n"/>
      <c r="D148" s="13" t="n"/>
      <c r="E148" s="14" t="n"/>
      <c r="F148" s="15" t="n"/>
      <c r="G148" s="11" t="n"/>
      <c r="H148" s="14" t="n"/>
      <c r="I148" s="14" t="n"/>
      <c r="J148" s="14" t="n"/>
      <c r="K148" s="13" t="n"/>
      <c r="L148" s="14" t="n"/>
      <c r="M148" s="15" t="n"/>
      <c r="N148" s="16" t="str">
        <f>IF(OR($B148="",$M148=""),"",IFERROR(EDATE($M148,VLOOKUP($K148,'Settings'!$A$32:$B$36,2,FALSE)),""))</f>
        <v/>
      </c>
      <c r="O148" s="17" t="str">
        <f>IF($B148="","",IF($E148="","Missing value",IF(AND($K148&lt;&gt;"On change",$F148=""),"No as-of date",IF(AND($K148&lt;&gt;"On change",IFERROR($F148&lt;=EDATE('Settings'!$B$4,-VLOOKUP($K148,'Settings'!$A$32:$B$36,2,FALSE)),FALSE)),"Stale",IF(OR($M148="",AND(ISNUMBER($N148),$N148&lt;=TODAY())),"Review due","Current")))))</f>
        <v/>
      </c>
      <c r="P148" s="14" t="n"/>
      <c r="Q148" s="13" t="n"/>
      <c r="R148" s="13" t="n"/>
      <c r="S148" s="13" t="n"/>
      <c r="T148" s="13" t="n"/>
      <c r="U148" s="13" t="n"/>
      <c r="V148" s="13" t="n"/>
      <c r="W148" s="13" t="n"/>
      <c r="X148" s="13" t="n"/>
      <c r="Y148" s="13" t="n"/>
      <c r="Z148" s="13" t="n"/>
      <c r="AA148" s="18" t="str">
        <f>IF($B148="","",COUNTIF($Q148:$Z148,"X"))</f>
        <v/>
      </c>
    </row>
    <row r="149">
      <c r="A149" s="11" t="n"/>
      <c r="B149" s="12" t="n"/>
      <c r="C149" s="11" t="n"/>
      <c r="D149" s="13" t="n"/>
      <c r="E149" s="14" t="n"/>
      <c r="F149" s="15" t="n"/>
      <c r="G149" s="11" t="n"/>
      <c r="H149" s="14" t="n"/>
      <c r="I149" s="14" t="n"/>
      <c r="J149" s="14" t="n"/>
      <c r="K149" s="13" t="n"/>
      <c r="L149" s="14" t="n"/>
      <c r="M149" s="15" t="n"/>
      <c r="N149" s="16" t="str">
        <f>IF(OR($B149="",$M149=""),"",IFERROR(EDATE($M149,VLOOKUP($K149,'Settings'!$A$32:$B$36,2,FALSE)),""))</f>
        <v/>
      </c>
      <c r="O149" s="17" t="str">
        <f>IF($B149="","",IF($E149="","Missing value",IF(AND($K149&lt;&gt;"On change",$F149=""),"No as-of date",IF(AND($K149&lt;&gt;"On change",IFERROR($F149&lt;=EDATE('Settings'!$B$4,-VLOOKUP($K149,'Settings'!$A$32:$B$36,2,FALSE)),FALSE)),"Stale",IF(OR($M149="",AND(ISNUMBER($N149),$N149&lt;=TODAY())),"Review due","Current")))))</f>
        <v/>
      </c>
      <c r="P149" s="14" t="n"/>
      <c r="Q149" s="13" t="n"/>
      <c r="R149" s="13" t="n"/>
      <c r="S149" s="13" t="n"/>
      <c r="T149" s="13" t="n"/>
      <c r="U149" s="13" t="n"/>
      <c r="V149" s="13" t="n"/>
      <c r="W149" s="13" t="n"/>
      <c r="X149" s="13" t="n"/>
      <c r="Y149" s="13" t="n"/>
      <c r="Z149" s="13" t="n"/>
      <c r="AA149" s="18" t="str">
        <f>IF($B149="","",COUNTIF($Q149:$Z149,"X"))</f>
        <v/>
      </c>
    </row>
    <row r="150">
      <c r="A150" s="11" t="n"/>
      <c r="B150" s="12" t="n"/>
      <c r="C150" s="11" t="n"/>
      <c r="D150" s="13" t="n"/>
      <c r="E150" s="14" t="n"/>
      <c r="F150" s="15" t="n"/>
      <c r="G150" s="11" t="n"/>
      <c r="H150" s="14" t="n"/>
      <c r="I150" s="14" t="n"/>
      <c r="J150" s="14" t="n"/>
      <c r="K150" s="13" t="n"/>
      <c r="L150" s="14" t="n"/>
      <c r="M150" s="15" t="n"/>
      <c r="N150" s="16" t="str">
        <f>IF(OR($B150="",$M150=""),"",IFERROR(EDATE($M150,VLOOKUP($K150,'Settings'!$A$32:$B$36,2,FALSE)),""))</f>
        <v/>
      </c>
      <c r="O150" s="17" t="str">
        <f>IF($B150="","",IF($E150="","Missing value",IF(AND($K150&lt;&gt;"On change",$F150=""),"No as-of date",IF(AND($K150&lt;&gt;"On change",IFERROR($F150&lt;=EDATE('Settings'!$B$4,-VLOOKUP($K150,'Settings'!$A$32:$B$36,2,FALSE)),FALSE)),"Stale",IF(OR($M150="",AND(ISNUMBER($N150),$N150&lt;=TODAY())),"Review due","Current")))))</f>
        <v/>
      </c>
      <c r="P150" s="14" t="n"/>
      <c r="Q150" s="13" t="n"/>
      <c r="R150" s="13" t="n"/>
      <c r="S150" s="13" t="n"/>
      <c r="T150" s="13" t="n"/>
      <c r="U150" s="13" t="n"/>
      <c r="V150" s="13" t="n"/>
      <c r="W150" s="13" t="n"/>
      <c r="X150" s="13" t="n"/>
      <c r="Y150" s="13" t="n"/>
      <c r="Z150" s="13" t="n"/>
      <c r="AA150" s="18" t="str">
        <f>IF($B150="","",COUNTIF($Q150:$Z150,"X"))</f>
        <v/>
      </c>
    </row>
    <row r="151">
      <c r="A151" s="11" t="n"/>
      <c r="B151" s="12" t="n"/>
      <c r="C151" s="11" t="n"/>
      <c r="D151" s="13" t="n"/>
      <c r="E151" s="14" t="n"/>
      <c r="F151" s="15" t="n"/>
      <c r="G151" s="11" t="n"/>
      <c r="H151" s="14" t="n"/>
      <c r="I151" s="14" t="n"/>
      <c r="J151" s="14" t="n"/>
      <c r="K151" s="13" t="n"/>
      <c r="L151" s="14" t="n"/>
      <c r="M151" s="15" t="n"/>
      <c r="N151" s="16" t="str">
        <f>IF(OR($B151="",$M151=""),"",IFERROR(EDATE($M151,VLOOKUP($K151,'Settings'!$A$32:$B$36,2,FALSE)),""))</f>
        <v/>
      </c>
      <c r="O151" s="17" t="str">
        <f>IF($B151="","",IF($E151="","Missing value",IF(AND($K151&lt;&gt;"On change",$F151=""),"No as-of date",IF(AND($K151&lt;&gt;"On change",IFERROR($F151&lt;=EDATE('Settings'!$B$4,-VLOOKUP($K151,'Settings'!$A$32:$B$36,2,FALSE)),FALSE)),"Stale",IF(OR($M151="",AND(ISNUMBER($N151),$N151&lt;=TODAY())),"Review due","Current")))))</f>
        <v/>
      </c>
      <c r="P151" s="14" t="n"/>
      <c r="Q151" s="13" t="n"/>
      <c r="R151" s="13" t="n"/>
      <c r="S151" s="13" t="n"/>
      <c r="T151" s="13" t="n"/>
      <c r="U151" s="13" t="n"/>
      <c r="V151" s="13" t="n"/>
      <c r="W151" s="13" t="n"/>
      <c r="X151" s="13" t="n"/>
      <c r="Y151" s="13" t="n"/>
      <c r="Z151" s="13" t="n"/>
      <c r="AA151" s="18" t="str">
        <f>IF($B151="","",COUNTIF($Q151:$Z151,"X"))</f>
        <v/>
      </c>
    </row>
  </sheetData>
  <autoFilter ref="A1:AA151"/>
  <conditionalFormatting sqref="O2:O151">
    <cfRule type="expression" priority="1" dxfId="0">
      <formula>$O2="Current"</formula>
    </cfRule>
    <cfRule type="expression" priority="2" dxfId="1">
      <formula>$O2="Review due"</formula>
    </cfRule>
    <cfRule type="expression" priority="3" dxfId="2">
      <formula>$O2="Stale"</formula>
    </cfRule>
    <cfRule type="expression" priority="4" dxfId="2">
      <formula>$O2="No as-of date"</formula>
    </cfRule>
    <cfRule type="expression" priority="5" dxfId="3">
      <formula>$O2="Missing value"</formula>
    </cfRule>
  </conditionalFormatting>
  <dataValidations count="6">
    <dataValidation sqref="A2:A151" showDropDown="0" showInputMessage="0" showErrorMessage="1" allowBlank="1" errorTitle="Not on the list" error="Choose a value from the list (edit the list on the Settings tab)." type="list">
      <formula1>='Settings'!$A$60:$A$68</formula1>
    </dataValidation>
    <dataValidation sqref="D2:D151" showDropDown="0" showInputMessage="0" showErrorMessage="1" allowBlank="1" errorTitle="Not on the list" error="Choose a value from the list (edit the list on the Settings tab)." type="list">
      <formula1>='Settings'!$A$40:$A$43</formula1>
    </dataValidation>
    <dataValidation sqref="I2:J151" showDropDown="0" showInputMessage="0" showErrorMessage="1" allowBlank="1" errorTitle="Not on the list" error="Choose a value from the list (edit the list on the Settings tab)." type="list">
      <formula1>='Settings'!$A$9:$A$28</formula1>
    </dataValidation>
    <dataValidation sqref="K2:K151" showDropDown="0" showInputMessage="0" showErrorMessage="1" allowBlank="1" errorTitle="Not on the list" error="Choose a value from the list (edit the list on the Settings tab)." type="list">
      <formula1>='Settings'!$A$32:$A$36</formula1>
    </dataValidation>
    <dataValidation sqref="Q2:Z151" showDropDown="0" showInputMessage="0" showErrorMessage="0" allowBlank="1" type="list">
      <formula1>"X"</formula1>
    </dataValidation>
    <dataValidation sqref="F2:F151 M2:M151" showDropDown="0" showInputMessage="0" showErrorMessage="1" allowBlank="1" error="Enter a date, for example 30 Sep 2026." type="date" operator="greaterThan">
      <formula1>DATE(1990,1,1)</formula1>
    </dataValidation>
  </dataValidations>
  <printOptions gridLines="0"/>
  <pageMargins left="0.75" right="0.75" top="1" bottom="1" header="0.5" footer="0.5"/>
  <pageSetup orientation="landscape" fitToHeight="0" fitToWidth="1"/>
</worksheet>
</file>

<file path=xl/worksheets/sheet3.xml><?xml version="1.0" encoding="utf-8"?>
<worksheet xmlns="http://schemas.openxmlformats.org/spreadsheetml/2006/main">
  <sheetPr>
    <tabColor rgb="00D0B88C"/>
    <outlinePr summaryBelow="1" summaryRight="1"/>
    <pageSetUpPr fitToPage="1"/>
  </sheetPr>
  <dimension ref="A1:H29"/>
  <sheetViews>
    <sheetView workbookViewId="0">
      <pane ySplit="1" topLeftCell="A2" activePane="bottomLeft" state="frozen"/>
      <selection pane="bottomLeft" activeCell="A1" sqref="A1"/>
    </sheetView>
  </sheetViews>
  <sheetFormatPr baseColWidth="8" defaultRowHeight="15"/>
  <cols>
    <col width="5" customWidth="1" min="1" max="1"/>
    <col width="18" customWidth="1" min="2" max="2"/>
    <col width="62" customWidth="1" min="3" max="3"/>
    <col width="46" customWidth="1" min="4" max="4"/>
    <col width="20" customWidth="1" min="5" max="5"/>
    <col width="13" customWidth="1" min="6" max="6"/>
    <col width="9" customWidth="1" min="7" max="7"/>
    <col width="30" customWidth="1" min="8" max="8"/>
  </cols>
  <sheetData>
    <row r="1" ht="26" customHeight="1">
      <c r="A1" s="8" t="inlineStr">
        <is>
          <t>Step</t>
        </is>
      </c>
      <c r="B1" s="8" t="inlineStr">
        <is>
          <t>Stage</t>
        </is>
      </c>
      <c r="C1" s="8" t="inlineStr">
        <is>
          <t>Task</t>
        </is>
      </c>
      <c r="D1" s="8" t="inlineStr">
        <is>
          <t>Why it matters</t>
        </is>
      </c>
      <c r="E1" s="8" t="inlineStr">
        <is>
          <t>Owner</t>
        </is>
      </c>
      <c r="F1" s="8" t="inlineStr">
        <is>
          <t>Target date</t>
        </is>
      </c>
      <c r="G1" s="8" t="inlineStr">
        <is>
          <t>Done</t>
        </is>
      </c>
      <c r="H1" s="8" t="inlineStr">
        <is>
          <t>Notes</t>
        </is>
      </c>
    </row>
    <row r="2" ht="34" customHeight="1">
      <c r="A2" s="13" t="n">
        <v>1</v>
      </c>
      <c r="B2" s="12" t="inlineStr">
        <is>
          <t>Before quarter end</t>
        </is>
      </c>
      <c r="C2" s="14" t="inlineStr">
        <is>
          <t>Confirm the reporting quarter-end date on the Settings tab and agree the as-of date every refreshed figure will carry.</t>
        </is>
      </c>
      <c r="D2" s="11" t="inlineStr">
        <is>
          <t>One date across every document stops figures from different periods mixing.</t>
        </is>
      </c>
      <c r="E2" s="14" t="n"/>
      <c r="F2" s="15" t="n"/>
      <c r="G2" s="13" t="inlineStr">
        <is>
          <t>No</t>
        </is>
      </c>
      <c r="H2" s="14" t="n"/>
    </row>
    <row r="3" ht="34" customHeight="1">
      <c r="A3" s="13" t="n">
        <v>2</v>
      </c>
      <c r="B3" s="12" t="inlineStr">
        <is>
          <t>Before quarter end</t>
        </is>
      </c>
      <c r="C3" s="14" t="inlineStr">
        <is>
          <t>Send each owner the list of figures they own (filter Data Points by owner), with the date you need them back.</t>
        </is>
      </c>
      <c r="D3" s="11" t="inlineStr">
        <is>
          <t>Owners know exactly what to send and when.</t>
        </is>
      </c>
      <c r="E3" s="14" t="n"/>
      <c r="F3" s="15" t="n"/>
      <c r="G3" s="13" t="inlineStr">
        <is>
          <t>No</t>
        </is>
      </c>
      <c r="H3" s="14" t="n"/>
    </row>
    <row r="4" ht="34" customHeight="1">
      <c r="A4" s="13" t="n">
        <v>3</v>
      </c>
      <c r="B4" s="12" t="inlineStr">
        <is>
          <t>Before quarter end</t>
        </is>
      </c>
      <c r="C4" s="14" t="inlineStr">
        <is>
          <t>List the DDQs, RFPs and database updates that will still be open after quarter end.</t>
        </is>
      </c>
      <c r="D4" s="11" t="inlineStr">
        <is>
          <t>These may already show last quarter's figures to an investor.</t>
        </is>
      </c>
      <c r="E4" s="14" t="n"/>
      <c r="F4" s="15" t="n"/>
      <c r="G4" s="13" t="inlineStr">
        <is>
          <t>No</t>
        </is>
      </c>
      <c r="H4" s="14" t="n"/>
    </row>
    <row r="5" ht="34" customHeight="1">
      <c r="A5" s="13" t="n">
        <v>4</v>
      </c>
      <c r="B5" s="12" t="inlineStr">
        <is>
          <t>Collect</t>
        </is>
      </c>
      <c r="C5" s="14" t="inlineStr">
        <is>
          <t>Collect final AUM, flows and client figures from finance.</t>
        </is>
      </c>
      <c r="D5" s="11" t="inlineStr">
        <is>
          <t>AUM is repeated in more documents than almost any other figure.</t>
        </is>
      </c>
      <c r="E5" s="14" t="n"/>
      <c r="F5" s="15" t="n"/>
      <c r="G5" s="13" t="inlineStr">
        <is>
          <t>No</t>
        </is>
      </c>
      <c r="H5" s="14" t="n"/>
    </row>
    <row r="6" ht="34" customHeight="1">
      <c r="A6" s="13" t="n">
        <v>5</v>
      </c>
      <c r="B6" s="12" t="inlineStr">
        <is>
          <t>Collect</t>
        </is>
      </c>
      <c r="C6" s="14" t="inlineStr">
        <is>
          <t>Collect headcount, team and key personnel changes from HR and the investment team.</t>
        </is>
      </c>
      <c r="D6" s="11" t="inlineStr">
        <is>
          <t>People who have left are easy to miss in biographies and headcount tables.</t>
        </is>
      </c>
      <c r="E6" s="14" t="n"/>
      <c r="F6" s="15" t="n"/>
      <c r="G6" s="13" t="inlineStr">
        <is>
          <t>No</t>
        </is>
      </c>
      <c r="H6" s="14" t="n"/>
    </row>
    <row r="7" ht="34" customHeight="1">
      <c r="A7" s="13" t="n">
        <v>6</v>
      </c>
      <c r="B7" s="12" t="inlineStr">
        <is>
          <t>Collect</t>
        </is>
      </c>
      <c r="C7" s="14" t="inlineStr">
        <is>
          <t>Collect returns, risk statistics and track record from the performance team, with the basis and disclaimer for each.</t>
        </is>
      </c>
      <c r="D7" s="11" t="inlineStr">
        <is>
          <t>A performance figure is only accurate with its period, basis and disclaimer.</t>
        </is>
      </c>
      <c r="E7" s="14" t="n"/>
      <c r="F7" s="15" t="n"/>
      <c r="G7" s="13" t="inlineStr">
        <is>
          <t>No</t>
        </is>
      </c>
      <c r="H7" s="14" t="n"/>
    </row>
    <row r="8" ht="34" customHeight="1">
      <c r="A8" s="13" t="n">
        <v>7</v>
      </c>
      <c r="B8" s="12" t="inlineStr">
        <is>
          <t>Collect</t>
        </is>
      </c>
      <c r="C8" s="14" t="inlineStr">
        <is>
          <t>Confirm fund and vehicle figures for funds in market: size, commitments, NAV and the vehicle list.</t>
        </is>
      </c>
      <c r="D8" s="11" t="inlineStr">
        <is>
          <t>Facts that belong to one vehicle must not appear in another vehicle's DDQ.</t>
        </is>
      </c>
      <c r="E8" s="14" t="n"/>
      <c r="F8" s="15" t="n"/>
      <c r="G8" s="13" t="inlineStr">
        <is>
          <t>No</t>
        </is>
      </c>
      <c r="H8" s="14" t="n"/>
    </row>
    <row r="9" ht="34" customHeight="1">
      <c r="A9" s="13" t="n">
        <v>8</v>
      </c>
      <c r="B9" s="12" t="inlineStr">
        <is>
          <t>Collect</t>
        </is>
      </c>
      <c r="C9" s="14" t="inlineStr">
        <is>
          <t>Ask compliance, legal, operations and ESG whether anything changed in the quarter.</t>
        </is>
      </c>
      <c r="D9" s="11" t="inlineStr">
        <is>
          <t>Event-driven answers change without waiting for a quarter end.</t>
        </is>
      </c>
      <c r="E9" s="14" t="n"/>
      <c r="F9" s="15" t="n"/>
      <c r="G9" s="13" t="inlineStr">
        <is>
          <t>No</t>
        </is>
      </c>
      <c r="H9" s="14" t="n"/>
    </row>
    <row r="10" ht="34" customHeight="1">
      <c r="A10" s="13" t="n">
        <v>9</v>
      </c>
      <c r="B10" s="12" t="inlineStr">
        <is>
          <t>Update and approve</t>
        </is>
      </c>
      <c r="C10" s="14" t="inlineStr">
        <is>
          <t>Enter each new value, its as-of date and the date confirmed on the Data Points tab.</t>
        </is>
      </c>
      <c r="D10" s="11" t="inlineStr">
        <is>
          <t>The Status column then flags anything missing or stale.</t>
        </is>
      </c>
      <c r="E10" s="14" t="n"/>
      <c r="F10" s="15" t="n"/>
      <c r="G10" s="13" t="inlineStr">
        <is>
          <t>No</t>
        </is>
      </c>
      <c r="H10" s="14" t="n"/>
    </row>
    <row r="11" ht="21" customHeight="1">
      <c r="A11" s="13" t="n">
        <v>10</v>
      </c>
      <c r="B11" s="12" t="inlineStr">
        <is>
          <t>Update and approve</t>
        </is>
      </c>
      <c r="C11" s="14" t="inlineStr">
        <is>
          <t>Record every changed figure on the Change Log, with the old and new values.</t>
        </is>
      </c>
      <c r="D11" s="11" t="inlineStr">
        <is>
          <t>You can show an investor what changed and when.</t>
        </is>
      </c>
      <c r="E11" s="14" t="n"/>
      <c r="F11" s="15" t="n"/>
      <c r="G11" s="13" t="inlineStr">
        <is>
          <t>No</t>
        </is>
      </c>
      <c r="H11" s="14" t="n"/>
    </row>
    <row r="12" ht="21" customHeight="1">
      <c r="A12" s="13" t="n">
        <v>11</v>
      </c>
      <c r="B12" s="12" t="inlineStr">
        <is>
          <t>Update and approve</t>
        </is>
      </c>
      <c r="C12" s="14" t="inlineStr">
        <is>
          <t>Get each changed figure and its footnote approved by the named approver.</t>
        </is>
      </c>
      <c r="D12" s="11" t="inlineStr">
        <is>
          <t>Figures in a DDQ are representations to investors.</t>
        </is>
      </c>
      <c r="E12" s="14" t="n"/>
      <c r="F12" s="15" t="n"/>
      <c r="G12" s="13" t="inlineStr">
        <is>
          <t>No</t>
        </is>
      </c>
      <c r="H12" s="14" t="n"/>
    </row>
    <row r="13" ht="34" customHeight="1">
      <c r="A13" s="13" t="n">
        <v>12</v>
      </c>
      <c r="B13" s="12" t="inlineStr">
        <is>
          <t>Update and approve</t>
        </is>
      </c>
      <c r="C13" s="14" t="inlineStr">
        <is>
          <t>Update the master copy of each figure in your answer library or response software.</t>
        </is>
      </c>
      <c r="D13" s="11" t="inlineStr">
        <is>
          <t>Answers that point to one master copy pick up the change.</t>
        </is>
      </c>
      <c r="E13" s="14" t="n"/>
      <c r="F13" s="15" t="n"/>
      <c r="G13" s="13" t="inlineStr">
        <is>
          <t>No</t>
        </is>
      </c>
      <c r="H13" s="14" t="n"/>
    </row>
    <row r="14" ht="34" customHeight="1">
      <c r="A14" s="13" t="n">
        <v>13</v>
      </c>
      <c r="B14" s="12" t="inlineStr">
        <is>
          <t>Roll out</t>
        </is>
      </c>
      <c r="C14" s="14" t="inlineStr">
        <is>
          <t>Refresh the firm standard DDQ and each fund DDQ, using the 'where it is used' columns.</t>
        </is>
      </c>
      <c r="D14" s="11" t="inlineStr">
        <is>
          <t>Every document that repeats a figure gets the new value.</t>
        </is>
      </c>
      <c r="E14" s="14" t="n"/>
      <c r="F14" s="15" t="n"/>
      <c r="G14" s="13" t="inlineStr">
        <is>
          <t>No</t>
        </is>
      </c>
      <c r="H14" s="14" t="n"/>
    </row>
    <row r="15" ht="34" customHeight="1">
      <c r="A15" s="13" t="n">
        <v>14</v>
      </c>
      <c r="B15" s="12" t="inlineStr">
        <is>
          <t>Roll out</t>
        </is>
      </c>
      <c r="C15" s="14" t="inlineStr">
        <is>
          <t>Submit the consultant database updates due this cycle.</t>
        </is>
      </c>
      <c r="D15" s="11" t="inlineStr">
        <is>
          <t>Consultants can ask whether your database entries are up to date.</t>
        </is>
      </c>
      <c r="E15" s="14" t="n"/>
      <c r="F15" s="15" t="n"/>
      <c r="G15" s="13" t="inlineStr">
        <is>
          <t>No</t>
        </is>
      </c>
      <c r="H15" s="14" t="n"/>
    </row>
    <row r="16" ht="34" customHeight="1">
      <c r="A16" s="13" t="n">
        <v>15</v>
      </c>
      <c r="B16" s="12" t="inlineStr">
        <is>
          <t>Roll out</t>
        </is>
      </c>
      <c r="C16" s="14" t="inlineStr">
        <is>
          <t>Agree how to handle open projects: keep the figure the investor has already seen, or update it and explain the change.</t>
        </is>
      </c>
      <c r="D16" s="11" t="inlineStr">
        <is>
          <t>Two different figures in one due diligence process invite follow-up questions.</t>
        </is>
      </c>
      <c r="E16" s="14" t="n"/>
      <c r="F16" s="15" t="n"/>
      <c r="G16" s="13" t="inlineStr">
        <is>
          <t>No</t>
        </is>
      </c>
      <c r="H16" s="14" t="n"/>
    </row>
    <row r="17" ht="21" customHeight="1">
      <c r="A17" s="13" t="n">
        <v>16</v>
      </c>
      <c r="B17" s="12" t="inlineStr">
        <is>
          <t>Roll out</t>
        </is>
      </c>
      <c r="C17" s="14" t="inlineStr">
        <is>
          <t>Tell everyone who drafts answers what changed and from which date.</t>
        </is>
      </c>
      <c r="D17" s="11" t="inlineStr">
        <is>
          <t>Drafters stop reusing last quarter's numbers.</t>
        </is>
      </c>
      <c r="E17" s="14" t="n"/>
      <c r="F17" s="15" t="n"/>
      <c r="G17" s="13" t="inlineStr">
        <is>
          <t>No</t>
        </is>
      </c>
      <c r="H17" s="14" t="n"/>
    </row>
    <row r="18" ht="21" customHeight="1">
      <c r="A18" s="13" t="n">
        <v>17</v>
      </c>
      <c r="B18" s="12" t="inlineStr">
        <is>
          <t>Roll out</t>
        </is>
      </c>
      <c r="C18" s="14" t="inlineStr">
        <is>
          <t>Archive last quarter's versions and drafts.</t>
        </is>
      </c>
      <c r="D18" s="11" t="inlineStr">
        <is>
          <t>Old files and drafts are not picked up by mistake.</t>
        </is>
      </c>
      <c r="E18" s="14" t="n"/>
      <c r="F18" s="15" t="n"/>
      <c r="G18" s="13" t="inlineStr">
        <is>
          <t>No</t>
        </is>
      </c>
      <c r="H18" s="14" t="n"/>
    </row>
    <row r="19" ht="21" customHeight="1">
      <c r="A19" s="13" t="n">
        <v>18</v>
      </c>
      <c r="B19" s="12" t="inlineStr">
        <is>
          <t>Review</t>
        </is>
      </c>
      <c r="C19" s="14" t="inlineStr">
        <is>
          <t>Note what held up this refresh and fix it before next quarter.</t>
        </is>
      </c>
      <c r="D19" s="11" t="inlineStr">
        <is>
          <t>The next run goes more smoothly.</t>
        </is>
      </c>
      <c r="E19" s="14" t="n"/>
      <c r="F19" s="15" t="n"/>
      <c r="G19" s="13" t="inlineStr">
        <is>
          <t>No</t>
        </is>
      </c>
      <c r="H19" s="14" t="n"/>
    </row>
    <row r="20">
      <c r="A20" s="14" t="n"/>
      <c r="B20" s="14" t="n"/>
      <c r="C20" s="14" t="n"/>
      <c r="D20" s="14" t="n"/>
      <c r="E20" s="14" t="n"/>
      <c r="F20" s="15" t="n"/>
      <c r="G20" s="14" t="n"/>
      <c r="H20" s="14" t="n"/>
    </row>
    <row r="21">
      <c r="A21" s="14" t="n"/>
      <c r="B21" s="14" t="n"/>
      <c r="C21" s="14" t="n"/>
      <c r="D21" s="14" t="n"/>
      <c r="E21" s="14" t="n"/>
      <c r="F21" s="15" t="n"/>
      <c r="G21" s="14" t="n"/>
      <c r="H21" s="14" t="n"/>
    </row>
    <row r="22">
      <c r="A22" s="14" t="n"/>
      <c r="B22" s="14" t="n"/>
      <c r="C22" s="14" t="n"/>
      <c r="D22" s="14" t="n"/>
      <c r="E22" s="14" t="n"/>
      <c r="F22" s="15" t="n"/>
      <c r="G22" s="14" t="n"/>
      <c r="H22" s="14" t="n"/>
    </row>
    <row r="23">
      <c r="A23" s="14" t="n"/>
      <c r="B23" s="14" t="n"/>
      <c r="C23" s="14" t="n"/>
      <c r="D23" s="14" t="n"/>
      <c r="E23" s="14" t="n"/>
      <c r="F23" s="15" t="n"/>
      <c r="G23" s="14" t="n"/>
      <c r="H23" s="14" t="n"/>
    </row>
    <row r="24">
      <c r="A24" s="14" t="n"/>
      <c r="B24" s="14" t="n"/>
      <c r="C24" s="14" t="n"/>
      <c r="D24" s="14" t="n"/>
      <c r="E24" s="14" t="n"/>
      <c r="F24" s="15" t="n"/>
      <c r="G24" s="14" t="n"/>
      <c r="H24" s="14" t="n"/>
    </row>
    <row r="25">
      <c r="A25" s="14" t="n"/>
      <c r="B25" s="14" t="n"/>
      <c r="C25" s="14" t="n"/>
      <c r="D25" s="14" t="n"/>
      <c r="E25" s="14" t="n"/>
      <c r="F25" s="15" t="n"/>
      <c r="G25" s="14" t="n"/>
      <c r="H25" s="14" t="n"/>
    </row>
    <row r="26">
      <c r="A26" s="14" t="n"/>
      <c r="B26" s="14" t="n"/>
      <c r="C26" s="14" t="n"/>
      <c r="D26" s="14" t="n"/>
      <c r="E26" s="14" t="n"/>
      <c r="F26" s="15" t="n"/>
      <c r="G26" s="14" t="n"/>
      <c r="H26" s="14" t="n"/>
    </row>
    <row r="27">
      <c r="A27" s="14" t="n"/>
      <c r="B27" s="14" t="n"/>
      <c r="C27" s="14" t="n"/>
      <c r="D27" s="14" t="n"/>
      <c r="E27" s="14" t="n"/>
      <c r="F27" s="15" t="n"/>
      <c r="G27" s="14" t="n"/>
      <c r="H27" s="14" t="n"/>
    </row>
    <row r="28">
      <c r="A28" s="14" t="n"/>
      <c r="B28" s="14" t="n"/>
      <c r="C28" s="14" t="n"/>
      <c r="D28" s="14" t="n"/>
      <c r="E28" s="14" t="n"/>
      <c r="F28" s="15" t="n"/>
      <c r="G28" s="14" t="n"/>
      <c r="H28" s="14" t="n"/>
    </row>
    <row r="29">
      <c r="A29" s="14" t="n"/>
      <c r="B29" s="14" t="n"/>
      <c r="C29" s="14" t="n"/>
      <c r="D29" s="14" t="n"/>
      <c r="E29" s="14" t="n"/>
      <c r="F29" s="15" t="n"/>
      <c r="G29" s="14" t="n"/>
      <c r="H29" s="14" t="n"/>
    </row>
  </sheetData>
  <conditionalFormatting sqref="A2:H29">
    <cfRule type="expression" priority="1" dxfId="4">
      <formula>$G2="Yes"</formula>
    </cfRule>
  </conditionalFormatting>
  <dataValidations count="2">
    <dataValidation sqref="E2:E29" showDropDown="0" showInputMessage="0" showErrorMessage="1" allowBlank="1" errorTitle="Not on the list" error="Choose a value from the list (edit the list on the Settings tab)." type="list">
      <formula1>='Settings'!$A$9:$A$28</formula1>
    </dataValidation>
    <dataValidation sqref="G2:G29" showDropDown="0" showInputMessage="0" showErrorMessage="1" allowBlank="1" errorTitle="Not on the list" error="Choose a value from the list (edit the list on the Settings tab)." type="list">
      <formula1>='Settings'!$A$94:$A$95</formula1>
    </dataValidation>
  </dataValidations>
  <printOptions gridLines="0"/>
  <pageMargins left="0.75" right="0.75" top="1" bottom="1" header="0.5" footer="0.5"/>
  <pageSetup orientation="landscape" fitToHeight="0" fitToWidth="1"/>
</worksheet>
</file>

<file path=xl/worksheets/sheet4.xml><?xml version="1.0" encoding="utf-8"?>
<worksheet xmlns="http://schemas.openxmlformats.org/spreadsheetml/2006/main">
  <sheetPr>
    <tabColor rgb="002C324D"/>
    <outlinePr summaryBelow="1" summaryRight="1"/>
    <pageSetUpPr fitToPage="1"/>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6" customWidth="1" min="1" max="1"/>
    <col width="26" customWidth="1" min="2" max="2"/>
    <col width="24" customWidth="1" min="3" max="3"/>
    <col width="20" customWidth="1" min="4" max="4"/>
    <col width="13" customWidth="1" min="5" max="5"/>
    <col width="20" customWidth="1" min="6" max="6"/>
    <col width="13" customWidth="1" min="7" max="7"/>
    <col width="10" customWidth="1" min="8" max="8"/>
    <col width="13" customWidth="1" min="9" max="9"/>
    <col width="30" customWidth="1" min="10" max="10"/>
    <col width="12" customWidth="1" min="11" max="11"/>
    <col width="12" customWidth="1" min="12" max="12"/>
    <col width="13" customWidth="1" min="13" max="13"/>
    <col width="30" customWidth="1" min="14" max="14"/>
  </cols>
  <sheetData>
    <row r="1" ht="32" customHeight="1">
      <c r="A1" s="8" t="inlineStr">
        <is>
          <t>Questionnaire</t>
        </is>
      </c>
      <c r="B1" s="8" t="inlineStr">
        <is>
          <t>Type</t>
        </is>
      </c>
      <c r="C1" s="8" t="inlineStr">
        <is>
          <t>Requested by</t>
        </is>
      </c>
      <c r="D1" s="8" t="inlineStr">
        <is>
          <t>Fund or strategy</t>
        </is>
      </c>
      <c r="E1" s="8" t="inlineStr">
        <is>
          <t>Cadence</t>
        </is>
      </c>
      <c r="F1" s="8" t="inlineStr">
        <is>
          <t>Owner</t>
        </is>
      </c>
      <c r="G1" s="8" t="inlineStr">
        <is>
          <t>Next due</t>
        </is>
      </c>
      <c r="H1" s="8" t="inlineStr">
        <is>
          <t>Days left</t>
        </is>
      </c>
      <c r="I1" s="8" t="inlineStr">
        <is>
          <t>Last submitted</t>
        </is>
      </c>
      <c r="J1" s="8" t="inlineStr">
        <is>
          <t>Where the last version is saved</t>
        </is>
      </c>
      <c r="K1" s="8" t="inlineStr">
        <is>
          <t>Questions last cycle</t>
        </is>
      </c>
      <c r="L1" s="8" t="inlineStr">
        <is>
          <t>New or changed questions</t>
        </is>
      </c>
      <c r="M1" s="8" t="inlineStr">
        <is>
          <t>Status</t>
        </is>
      </c>
      <c r="N1" s="8" t="inlineStr">
        <is>
          <t>Notes</t>
        </is>
      </c>
    </row>
    <row r="2">
      <c r="A2" s="12" t="inlineStr">
        <is>
          <t>Firm standard DDQ</t>
        </is>
      </c>
      <c r="B2" s="14" t="inlineStr">
        <is>
          <t>Firm standard DDQ</t>
        </is>
      </c>
      <c r="C2" s="14" t="inlineStr">
        <is>
          <t>All prospective investors</t>
        </is>
      </c>
      <c r="D2" s="14" t="inlineStr">
        <is>
          <t>Firm-wide</t>
        </is>
      </c>
      <c r="E2" s="13" t="inlineStr">
        <is>
          <t>Quarterly</t>
        </is>
      </c>
      <c r="F2" s="14" t="inlineStr">
        <is>
          <t>Investor relations</t>
        </is>
      </c>
      <c r="G2" s="15" t="n"/>
      <c r="H2" s="19" t="str">
        <f>IF(ISNUMBER($G2),$G2-TODAY(),"")</f>
        <v/>
      </c>
      <c r="I2" s="15" t="n"/>
      <c r="J2" s="14" t="n"/>
      <c r="K2" s="13" t="n"/>
      <c r="L2" s="13" t="n"/>
      <c r="M2" s="14" t="inlineStr">
        <is>
          <t>Not started</t>
        </is>
      </c>
      <c r="N2" s="14" t="n"/>
    </row>
    <row r="3">
      <c r="A3" s="12" t="inlineStr">
        <is>
          <t>Flagship fund DDQ (ILPA format)</t>
        </is>
      </c>
      <c r="B3" s="14" t="inlineStr">
        <is>
          <t>Fund or strategy DDQ</t>
        </is>
      </c>
      <c r="C3" s="14" t="inlineStr">
        <is>
          <t>Prospective LPs</t>
        </is>
      </c>
      <c r="D3" s="14" t="inlineStr">
        <is>
          <t>Your fund name</t>
        </is>
      </c>
      <c r="E3" s="13" t="inlineStr">
        <is>
          <t>Quarterly</t>
        </is>
      </c>
      <c r="F3" s="14" t="inlineStr">
        <is>
          <t>Investor relations</t>
        </is>
      </c>
      <c r="G3" s="15" t="n"/>
      <c r="H3" s="19" t="str">
        <f>IF(ISNUMBER($G3),$G3-TODAY(),"")</f>
        <v/>
      </c>
      <c r="I3" s="15" t="n"/>
      <c r="J3" s="14" t="n"/>
      <c r="K3" s="13" t="n"/>
      <c r="L3" s="13" t="n"/>
      <c r="M3" s="14" t="inlineStr">
        <is>
          <t>Not started</t>
        </is>
      </c>
      <c r="N3" s="14" t="n"/>
    </row>
    <row r="4">
      <c r="A4" s="12" t="inlineStr">
        <is>
          <t>Consultant database: quarterly data update</t>
        </is>
      </c>
      <c r="B4" s="14" t="inlineStr">
        <is>
          <t>Consultant database update</t>
        </is>
      </c>
      <c r="C4" s="14" t="inlineStr">
        <is>
          <t>Database platform</t>
        </is>
      </c>
      <c r="D4" s="14" t="inlineStr">
        <is>
          <t>Each strategy</t>
        </is>
      </c>
      <c r="E4" s="13" t="inlineStr">
        <is>
          <t>Quarterly</t>
        </is>
      </c>
      <c r="F4" s="14" t="inlineStr">
        <is>
          <t>Product specialists</t>
        </is>
      </c>
      <c r="G4" s="15" t="n"/>
      <c r="H4" s="19" t="str">
        <f>IF(ISNUMBER($G4),$G4-TODAY(),"")</f>
        <v/>
      </c>
      <c r="I4" s="15" t="n"/>
      <c r="J4" s="14" t="n"/>
      <c r="K4" s="13" t="n"/>
      <c r="L4" s="13" t="n"/>
      <c r="M4" s="14" t="inlineStr">
        <is>
          <t>Not started</t>
        </is>
      </c>
      <c r="N4" s="14" t="n"/>
    </row>
    <row r="5">
      <c r="A5" s="12" t="inlineStr">
        <is>
          <t>Consultant database: annual full review</t>
        </is>
      </c>
      <c r="B5" s="14" t="inlineStr">
        <is>
          <t>Consultant database update</t>
        </is>
      </c>
      <c r="C5" s="14" t="inlineStr">
        <is>
          <t>Investment consultant</t>
        </is>
      </c>
      <c r="D5" s="14" t="inlineStr">
        <is>
          <t>Each strategy</t>
        </is>
      </c>
      <c r="E5" s="13" t="inlineStr">
        <is>
          <t>Annual</t>
        </is>
      </c>
      <c r="F5" s="14" t="inlineStr">
        <is>
          <t>Product specialists</t>
        </is>
      </c>
      <c r="G5" s="15" t="n"/>
      <c r="H5" s="19" t="str">
        <f>IF(ISNUMBER($G5),$G5-TODAY(),"")</f>
        <v/>
      </c>
      <c r="I5" s="15" t="n"/>
      <c r="J5" s="14" t="n"/>
      <c r="K5" s="13" t="n"/>
      <c r="L5" s="13" t="n"/>
      <c r="M5" s="14" t="inlineStr">
        <is>
          <t>Not started</t>
        </is>
      </c>
      <c r="N5" s="14" t="n"/>
    </row>
    <row r="6">
      <c r="A6" s="12" t="inlineStr">
        <is>
          <t>Annual DDQ refresh for existing investors</t>
        </is>
      </c>
      <c r="B6" s="14" t="inlineStr">
        <is>
          <t>Investor-specific DDQ</t>
        </is>
      </c>
      <c r="C6" s="14" t="inlineStr">
        <is>
          <t>Existing LPs</t>
        </is>
      </c>
      <c r="D6" s="14" t="inlineStr">
        <is>
          <t>Your fund name</t>
        </is>
      </c>
      <c r="E6" s="13" t="inlineStr">
        <is>
          <t>Annual</t>
        </is>
      </c>
      <c r="F6" s="14" t="inlineStr">
        <is>
          <t>Investor relations</t>
        </is>
      </c>
      <c r="G6" s="15" t="n"/>
      <c r="H6" s="19" t="str">
        <f>IF(ISNUMBER($G6),$G6-TODAY(),"")</f>
        <v/>
      </c>
      <c r="I6" s="15" t="n"/>
      <c r="J6" s="14" t="n"/>
      <c r="K6" s="13" t="n"/>
      <c r="L6" s="13" t="n"/>
      <c r="M6" s="14" t="inlineStr">
        <is>
          <t>Not started</t>
        </is>
      </c>
      <c r="N6" s="14" t="n"/>
    </row>
    <row r="7">
      <c r="A7" s="12" t="inlineStr">
        <is>
          <t>Responsible investment questionnaire</t>
        </is>
      </c>
      <c r="B7" s="14" t="inlineStr">
        <is>
          <t>ESG questionnaire</t>
        </is>
      </c>
      <c r="C7" s="14" t="inlineStr">
        <is>
          <t>Investors and consultants</t>
        </is>
      </c>
      <c r="D7" s="14" t="inlineStr">
        <is>
          <t>Firm-wide</t>
        </is>
      </c>
      <c r="E7" s="13" t="inlineStr">
        <is>
          <t>Annual</t>
        </is>
      </c>
      <c r="F7" s="14" t="inlineStr">
        <is>
          <t>ESG and stewardship</t>
        </is>
      </c>
      <c r="G7" s="15" t="n"/>
      <c r="H7" s="19" t="str">
        <f>IF(ISNUMBER($G7),$G7-TODAY(),"")</f>
        <v/>
      </c>
      <c r="I7" s="15" t="n"/>
      <c r="J7" s="14" t="n"/>
      <c r="K7" s="13" t="n"/>
      <c r="L7" s="13" t="n"/>
      <c r="M7" s="14" t="inlineStr">
        <is>
          <t>Not started</t>
        </is>
      </c>
      <c r="N7" s="14" t="n"/>
    </row>
    <row r="8">
      <c r="A8" s="12" t="inlineStr">
        <is>
          <t>Operational due diligence questionnaire</t>
        </is>
      </c>
      <c r="B8" s="14" t="inlineStr">
        <is>
          <t>Operational due diligence</t>
        </is>
      </c>
      <c r="C8" s="14" t="inlineStr">
        <is>
          <t>Investor ODD teams</t>
        </is>
      </c>
      <c r="D8" s="14" t="inlineStr">
        <is>
          <t>Your fund name</t>
        </is>
      </c>
      <c r="E8" s="13" t="inlineStr">
        <is>
          <t>Per request</t>
        </is>
      </c>
      <c r="F8" s="14" t="inlineStr">
        <is>
          <t>Operations</t>
        </is>
      </c>
      <c r="G8" s="15" t="n"/>
      <c r="H8" s="19" t="str">
        <f>IF(ISNUMBER($G8),$G8-TODAY(),"")</f>
        <v/>
      </c>
      <c r="I8" s="15" t="n"/>
      <c r="J8" s="14" t="n"/>
      <c r="K8" s="13" t="n"/>
      <c r="L8" s="13" t="n"/>
      <c r="M8" s="14" t="inlineStr">
        <is>
          <t>Not started</t>
        </is>
      </c>
      <c r="N8" s="14" t="n"/>
    </row>
    <row r="9">
      <c r="A9" s="12" t="n"/>
      <c r="B9" s="14" t="n"/>
      <c r="C9" s="14" t="n"/>
      <c r="D9" s="14" t="n"/>
      <c r="E9" s="13" t="n"/>
      <c r="F9" s="14" t="n"/>
      <c r="G9" s="15" t="n"/>
      <c r="H9" s="19" t="str">
        <f>IF(ISNUMBER($G9),$G9-TODAY(),"")</f>
        <v/>
      </c>
      <c r="I9" s="15" t="n"/>
      <c r="J9" s="14" t="n"/>
      <c r="K9" s="13" t="n"/>
      <c r="L9" s="13" t="n"/>
      <c r="M9" s="14" t="n"/>
      <c r="N9" s="14" t="n"/>
    </row>
    <row r="10">
      <c r="A10" s="12" t="n"/>
      <c r="B10" s="14" t="n"/>
      <c r="C10" s="14" t="n"/>
      <c r="D10" s="14" t="n"/>
      <c r="E10" s="13" t="n"/>
      <c r="F10" s="14" t="n"/>
      <c r="G10" s="15" t="n"/>
      <c r="H10" s="19" t="str">
        <f>IF(ISNUMBER($G10),$G10-TODAY(),"")</f>
        <v/>
      </c>
      <c r="I10" s="15" t="n"/>
      <c r="J10" s="14" t="n"/>
      <c r="K10" s="13" t="n"/>
      <c r="L10" s="13" t="n"/>
      <c r="M10" s="14" t="n"/>
      <c r="N10" s="14" t="n"/>
    </row>
    <row r="11">
      <c r="A11" s="12" t="n"/>
      <c r="B11" s="14" t="n"/>
      <c r="C11" s="14" t="n"/>
      <c r="D11" s="14" t="n"/>
      <c r="E11" s="13" t="n"/>
      <c r="F11" s="14" t="n"/>
      <c r="G11" s="15" t="n"/>
      <c r="H11" s="19" t="str">
        <f>IF(ISNUMBER($G11),$G11-TODAY(),"")</f>
        <v/>
      </c>
      <c r="I11" s="15" t="n"/>
      <c r="J11" s="14" t="n"/>
      <c r="K11" s="13" t="n"/>
      <c r="L11" s="13" t="n"/>
      <c r="M11" s="14" t="n"/>
      <c r="N11" s="14" t="n"/>
    </row>
    <row r="12">
      <c r="A12" s="12" t="n"/>
      <c r="B12" s="14" t="n"/>
      <c r="C12" s="14" t="n"/>
      <c r="D12" s="14" t="n"/>
      <c r="E12" s="13" t="n"/>
      <c r="F12" s="14" t="n"/>
      <c r="G12" s="15" t="n"/>
      <c r="H12" s="19" t="str">
        <f>IF(ISNUMBER($G12),$G12-TODAY(),"")</f>
        <v/>
      </c>
      <c r="I12" s="15" t="n"/>
      <c r="J12" s="14" t="n"/>
      <c r="K12" s="13" t="n"/>
      <c r="L12" s="13" t="n"/>
      <c r="M12" s="14" t="n"/>
      <c r="N12" s="14" t="n"/>
    </row>
    <row r="13">
      <c r="A13" s="12" t="n"/>
      <c r="B13" s="14" t="n"/>
      <c r="C13" s="14" t="n"/>
      <c r="D13" s="14" t="n"/>
      <c r="E13" s="13" t="n"/>
      <c r="F13" s="14" t="n"/>
      <c r="G13" s="15" t="n"/>
      <c r="H13" s="19" t="str">
        <f>IF(ISNUMBER($G13),$G13-TODAY(),"")</f>
        <v/>
      </c>
      <c r="I13" s="15" t="n"/>
      <c r="J13" s="14" t="n"/>
      <c r="K13" s="13" t="n"/>
      <c r="L13" s="13" t="n"/>
      <c r="M13" s="14" t="n"/>
      <c r="N13" s="14" t="n"/>
    </row>
    <row r="14">
      <c r="A14" s="12" t="n"/>
      <c r="B14" s="14" t="n"/>
      <c r="C14" s="14" t="n"/>
      <c r="D14" s="14" t="n"/>
      <c r="E14" s="13" t="n"/>
      <c r="F14" s="14" t="n"/>
      <c r="G14" s="15" t="n"/>
      <c r="H14" s="19" t="str">
        <f>IF(ISNUMBER($G14),$G14-TODAY(),"")</f>
        <v/>
      </c>
      <c r="I14" s="15" t="n"/>
      <c r="J14" s="14" t="n"/>
      <c r="K14" s="13" t="n"/>
      <c r="L14" s="13" t="n"/>
      <c r="M14" s="14" t="n"/>
      <c r="N14" s="14" t="n"/>
    </row>
    <row r="15">
      <c r="A15" s="12" t="n"/>
      <c r="B15" s="14" t="n"/>
      <c r="C15" s="14" t="n"/>
      <c r="D15" s="14" t="n"/>
      <c r="E15" s="13" t="n"/>
      <c r="F15" s="14" t="n"/>
      <c r="G15" s="15" t="n"/>
      <c r="H15" s="19" t="str">
        <f>IF(ISNUMBER($G15),$G15-TODAY(),"")</f>
        <v/>
      </c>
      <c r="I15" s="15" t="n"/>
      <c r="J15" s="14" t="n"/>
      <c r="K15" s="13" t="n"/>
      <c r="L15" s="13" t="n"/>
      <c r="M15" s="14" t="n"/>
      <c r="N15" s="14" t="n"/>
    </row>
    <row r="16">
      <c r="A16" s="12" t="n"/>
      <c r="B16" s="14" t="n"/>
      <c r="C16" s="14" t="n"/>
      <c r="D16" s="14" t="n"/>
      <c r="E16" s="13" t="n"/>
      <c r="F16" s="14" t="n"/>
      <c r="G16" s="15" t="n"/>
      <c r="H16" s="19" t="str">
        <f>IF(ISNUMBER($G16),$G16-TODAY(),"")</f>
        <v/>
      </c>
      <c r="I16" s="15" t="n"/>
      <c r="J16" s="14" t="n"/>
      <c r="K16" s="13" t="n"/>
      <c r="L16" s="13" t="n"/>
      <c r="M16" s="14" t="n"/>
      <c r="N16" s="14" t="n"/>
    </row>
    <row r="17">
      <c r="A17" s="12" t="n"/>
      <c r="B17" s="14" t="n"/>
      <c r="C17" s="14" t="n"/>
      <c r="D17" s="14" t="n"/>
      <c r="E17" s="13" t="n"/>
      <c r="F17" s="14" t="n"/>
      <c r="G17" s="15" t="n"/>
      <c r="H17" s="19" t="str">
        <f>IF(ISNUMBER($G17),$G17-TODAY(),"")</f>
        <v/>
      </c>
      <c r="I17" s="15" t="n"/>
      <c r="J17" s="14" t="n"/>
      <c r="K17" s="13" t="n"/>
      <c r="L17" s="13" t="n"/>
      <c r="M17" s="14" t="n"/>
      <c r="N17" s="14" t="n"/>
    </row>
    <row r="18">
      <c r="A18" s="12" t="n"/>
      <c r="B18" s="14" t="n"/>
      <c r="C18" s="14" t="n"/>
      <c r="D18" s="14" t="n"/>
      <c r="E18" s="13" t="n"/>
      <c r="F18" s="14" t="n"/>
      <c r="G18" s="15" t="n"/>
      <c r="H18" s="19" t="str">
        <f>IF(ISNUMBER($G18),$G18-TODAY(),"")</f>
        <v/>
      </c>
      <c r="I18" s="15" t="n"/>
      <c r="J18" s="14" t="n"/>
      <c r="K18" s="13" t="n"/>
      <c r="L18" s="13" t="n"/>
      <c r="M18" s="14" t="n"/>
      <c r="N18" s="14" t="n"/>
    </row>
    <row r="19">
      <c r="A19" s="12" t="n"/>
      <c r="B19" s="14" t="n"/>
      <c r="C19" s="14" t="n"/>
      <c r="D19" s="14" t="n"/>
      <c r="E19" s="13" t="n"/>
      <c r="F19" s="14" t="n"/>
      <c r="G19" s="15" t="n"/>
      <c r="H19" s="19" t="str">
        <f>IF(ISNUMBER($G19),$G19-TODAY(),"")</f>
        <v/>
      </c>
      <c r="I19" s="15" t="n"/>
      <c r="J19" s="14" t="n"/>
      <c r="K19" s="13" t="n"/>
      <c r="L19" s="13" t="n"/>
      <c r="M19" s="14" t="n"/>
      <c r="N19" s="14" t="n"/>
    </row>
    <row r="20">
      <c r="A20" s="12" t="n"/>
      <c r="B20" s="14" t="n"/>
      <c r="C20" s="14" t="n"/>
      <c r="D20" s="14" t="n"/>
      <c r="E20" s="13" t="n"/>
      <c r="F20" s="14" t="n"/>
      <c r="G20" s="15" t="n"/>
      <c r="H20" s="19" t="str">
        <f>IF(ISNUMBER($G20),$G20-TODAY(),"")</f>
        <v/>
      </c>
      <c r="I20" s="15" t="n"/>
      <c r="J20" s="14" t="n"/>
      <c r="K20" s="13" t="n"/>
      <c r="L20" s="13" t="n"/>
      <c r="M20" s="14" t="n"/>
      <c r="N20" s="14" t="n"/>
    </row>
    <row r="21">
      <c r="A21" s="12" t="n"/>
      <c r="B21" s="14" t="n"/>
      <c r="C21" s="14" t="n"/>
      <c r="D21" s="14" t="n"/>
      <c r="E21" s="13" t="n"/>
      <c r="F21" s="14" t="n"/>
      <c r="G21" s="15" t="n"/>
      <c r="H21" s="19" t="str">
        <f>IF(ISNUMBER($G21),$G21-TODAY(),"")</f>
        <v/>
      </c>
      <c r="I21" s="15" t="n"/>
      <c r="J21" s="14" t="n"/>
      <c r="K21" s="13" t="n"/>
      <c r="L21" s="13" t="n"/>
      <c r="M21" s="14" t="n"/>
      <c r="N21" s="14" t="n"/>
    </row>
    <row r="22">
      <c r="A22" s="12" t="n"/>
      <c r="B22" s="14" t="n"/>
      <c r="C22" s="14" t="n"/>
      <c r="D22" s="14" t="n"/>
      <c r="E22" s="13" t="n"/>
      <c r="F22" s="14" t="n"/>
      <c r="G22" s="15" t="n"/>
      <c r="H22" s="19" t="str">
        <f>IF(ISNUMBER($G22),$G22-TODAY(),"")</f>
        <v/>
      </c>
      <c r="I22" s="15" t="n"/>
      <c r="J22" s="14" t="n"/>
      <c r="K22" s="13" t="n"/>
      <c r="L22" s="13" t="n"/>
      <c r="M22" s="14" t="n"/>
      <c r="N22" s="14" t="n"/>
    </row>
    <row r="23">
      <c r="A23" s="12" t="n"/>
      <c r="B23" s="14" t="n"/>
      <c r="C23" s="14" t="n"/>
      <c r="D23" s="14" t="n"/>
      <c r="E23" s="13" t="n"/>
      <c r="F23" s="14" t="n"/>
      <c r="G23" s="15" t="n"/>
      <c r="H23" s="19" t="str">
        <f>IF(ISNUMBER($G23),$G23-TODAY(),"")</f>
        <v/>
      </c>
      <c r="I23" s="15" t="n"/>
      <c r="J23" s="14" t="n"/>
      <c r="K23" s="13" t="n"/>
      <c r="L23" s="13" t="n"/>
      <c r="M23" s="14" t="n"/>
      <c r="N23" s="14" t="n"/>
    </row>
    <row r="24">
      <c r="A24" s="12" t="n"/>
      <c r="B24" s="14" t="n"/>
      <c r="C24" s="14" t="n"/>
      <c r="D24" s="14" t="n"/>
      <c r="E24" s="13" t="n"/>
      <c r="F24" s="14" t="n"/>
      <c r="G24" s="15" t="n"/>
      <c r="H24" s="19" t="str">
        <f>IF(ISNUMBER($G24),$G24-TODAY(),"")</f>
        <v/>
      </c>
      <c r="I24" s="15" t="n"/>
      <c r="J24" s="14" t="n"/>
      <c r="K24" s="13" t="n"/>
      <c r="L24" s="13" t="n"/>
      <c r="M24" s="14" t="n"/>
      <c r="N24" s="14" t="n"/>
    </row>
    <row r="25">
      <c r="A25" s="12" t="n"/>
      <c r="B25" s="14" t="n"/>
      <c r="C25" s="14" t="n"/>
      <c r="D25" s="14" t="n"/>
      <c r="E25" s="13" t="n"/>
      <c r="F25" s="14" t="n"/>
      <c r="G25" s="15" t="n"/>
      <c r="H25" s="19" t="str">
        <f>IF(ISNUMBER($G25),$G25-TODAY(),"")</f>
        <v/>
      </c>
      <c r="I25" s="15" t="n"/>
      <c r="J25" s="14" t="n"/>
      <c r="K25" s="13" t="n"/>
      <c r="L25" s="13" t="n"/>
      <c r="M25" s="14" t="n"/>
      <c r="N25" s="14" t="n"/>
    </row>
    <row r="26">
      <c r="A26" s="12" t="n"/>
      <c r="B26" s="14" t="n"/>
      <c r="C26" s="14" t="n"/>
      <c r="D26" s="14" t="n"/>
      <c r="E26" s="13" t="n"/>
      <c r="F26" s="14" t="n"/>
      <c r="G26" s="15" t="n"/>
      <c r="H26" s="19" t="str">
        <f>IF(ISNUMBER($G26),$G26-TODAY(),"")</f>
        <v/>
      </c>
      <c r="I26" s="15" t="n"/>
      <c r="J26" s="14" t="n"/>
      <c r="K26" s="13" t="n"/>
      <c r="L26" s="13" t="n"/>
      <c r="M26" s="14" t="n"/>
      <c r="N26" s="14" t="n"/>
    </row>
    <row r="27">
      <c r="A27" s="12" t="n"/>
      <c r="B27" s="14" t="n"/>
      <c r="C27" s="14" t="n"/>
      <c r="D27" s="14" t="n"/>
      <c r="E27" s="13" t="n"/>
      <c r="F27" s="14" t="n"/>
      <c r="G27" s="15" t="n"/>
      <c r="H27" s="19" t="str">
        <f>IF(ISNUMBER($G27),$G27-TODAY(),"")</f>
        <v/>
      </c>
      <c r="I27" s="15" t="n"/>
      <c r="J27" s="14" t="n"/>
      <c r="K27" s="13" t="n"/>
      <c r="L27" s="13" t="n"/>
      <c r="M27" s="14" t="n"/>
      <c r="N27" s="14" t="n"/>
    </row>
    <row r="28">
      <c r="A28" s="12" t="n"/>
      <c r="B28" s="14" t="n"/>
      <c r="C28" s="14" t="n"/>
      <c r="D28" s="14" t="n"/>
      <c r="E28" s="13" t="n"/>
      <c r="F28" s="14" t="n"/>
      <c r="G28" s="15" t="n"/>
      <c r="H28" s="19" t="str">
        <f>IF(ISNUMBER($G28),$G28-TODAY(),"")</f>
        <v/>
      </c>
      <c r="I28" s="15" t="n"/>
      <c r="J28" s="14" t="n"/>
      <c r="K28" s="13" t="n"/>
      <c r="L28" s="13" t="n"/>
      <c r="M28" s="14" t="n"/>
      <c r="N28" s="14" t="n"/>
    </row>
    <row r="29">
      <c r="A29" s="12" t="n"/>
      <c r="B29" s="14" t="n"/>
      <c r="C29" s="14" t="n"/>
      <c r="D29" s="14" t="n"/>
      <c r="E29" s="13" t="n"/>
      <c r="F29" s="14" t="n"/>
      <c r="G29" s="15" t="n"/>
      <c r="H29" s="19" t="str">
        <f>IF(ISNUMBER($G29),$G29-TODAY(),"")</f>
        <v/>
      </c>
      <c r="I29" s="15" t="n"/>
      <c r="J29" s="14" t="n"/>
      <c r="K29" s="13" t="n"/>
      <c r="L29" s="13" t="n"/>
      <c r="M29" s="14" t="n"/>
      <c r="N29" s="14" t="n"/>
    </row>
    <row r="30">
      <c r="A30" s="12" t="n"/>
      <c r="B30" s="14" t="n"/>
      <c r="C30" s="14" t="n"/>
      <c r="D30" s="14" t="n"/>
      <c r="E30" s="13" t="n"/>
      <c r="F30" s="14" t="n"/>
      <c r="G30" s="15" t="n"/>
      <c r="H30" s="19" t="str">
        <f>IF(ISNUMBER($G30),$G30-TODAY(),"")</f>
        <v/>
      </c>
      <c r="I30" s="15" t="n"/>
      <c r="J30" s="14" t="n"/>
      <c r="K30" s="13" t="n"/>
      <c r="L30" s="13" t="n"/>
      <c r="M30" s="14" t="n"/>
      <c r="N30" s="14" t="n"/>
    </row>
    <row r="31">
      <c r="A31" s="12" t="n"/>
      <c r="B31" s="14" t="n"/>
      <c r="C31" s="14" t="n"/>
      <c r="D31" s="14" t="n"/>
      <c r="E31" s="13" t="n"/>
      <c r="F31" s="14" t="n"/>
      <c r="G31" s="15" t="n"/>
      <c r="H31" s="19" t="str">
        <f>IF(ISNUMBER($G31),$G31-TODAY(),"")</f>
        <v/>
      </c>
      <c r="I31" s="15" t="n"/>
      <c r="J31" s="14" t="n"/>
      <c r="K31" s="13" t="n"/>
      <c r="L31" s="13" t="n"/>
      <c r="M31" s="14" t="n"/>
      <c r="N31" s="14" t="n"/>
    </row>
    <row r="32">
      <c r="A32" s="12" t="n"/>
      <c r="B32" s="14" t="n"/>
      <c r="C32" s="14" t="n"/>
      <c r="D32" s="14" t="n"/>
      <c r="E32" s="13" t="n"/>
      <c r="F32" s="14" t="n"/>
      <c r="G32" s="15" t="n"/>
      <c r="H32" s="19" t="str">
        <f>IF(ISNUMBER($G32),$G32-TODAY(),"")</f>
        <v/>
      </c>
      <c r="I32" s="15" t="n"/>
      <c r="J32" s="14" t="n"/>
      <c r="K32" s="13" t="n"/>
      <c r="L32" s="13" t="n"/>
      <c r="M32" s="14" t="n"/>
      <c r="N32" s="14" t="n"/>
    </row>
    <row r="33">
      <c r="A33" s="12" t="n"/>
      <c r="B33" s="14" t="n"/>
      <c r="C33" s="14" t="n"/>
      <c r="D33" s="14" t="n"/>
      <c r="E33" s="13" t="n"/>
      <c r="F33" s="14" t="n"/>
      <c r="G33" s="15" t="n"/>
      <c r="H33" s="19" t="str">
        <f>IF(ISNUMBER($G33),$G33-TODAY(),"")</f>
        <v/>
      </c>
      <c r="I33" s="15" t="n"/>
      <c r="J33" s="14" t="n"/>
      <c r="K33" s="13" t="n"/>
      <c r="L33" s="13" t="n"/>
      <c r="M33" s="14" t="n"/>
      <c r="N33" s="14" t="n"/>
    </row>
    <row r="34">
      <c r="A34" s="12" t="n"/>
      <c r="B34" s="14" t="n"/>
      <c r="C34" s="14" t="n"/>
      <c r="D34" s="14" t="n"/>
      <c r="E34" s="13" t="n"/>
      <c r="F34" s="14" t="n"/>
      <c r="G34" s="15" t="n"/>
      <c r="H34" s="19" t="str">
        <f>IF(ISNUMBER($G34),$G34-TODAY(),"")</f>
        <v/>
      </c>
      <c r="I34" s="15" t="n"/>
      <c r="J34" s="14" t="n"/>
      <c r="K34" s="13" t="n"/>
      <c r="L34" s="13" t="n"/>
      <c r="M34" s="14" t="n"/>
      <c r="N34" s="14" t="n"/>
    </row>
    <row r="35">
      <c r="A35" s="12" t="n"/>
      <c r="B35" s="14" t="n"/>
      <c r="C35" s="14" t="n"/>
      <c r="D35" s="14" t="n"/>
      <c r="E35" s="13" t="n"/>
      <c r="F35" s="14" t="n"/>
      <c r="G35" s="15" t="n"/>
      <c r="H35" s="19" t="str">
        <f>IF(ISNUMBER($G35),$G35-TODAY(),"")</f>
        <v/>
      </c>
      <c r="I35" s="15" t="n"/>
      <c r="J35" s="14" t="n"/>
      <c r="K35" s="13" t="n"/>
      <c r="L35" s="13" t="n"/>
      <c r="M35" s="14" t="n"/>
      <c r="N35" s="14" t="n"/>
    </row>
    <row r="36">
      <c r="A36" s="12" t="n"/>
      <c r="B36" s="14" t="n"/>
      <c r="C36" s="14" t="n"/>
      <c r="D36" s="14" t="n"/>
      <c r="E36" s="13" t="n"/>
      <c r="F36" s="14" t="n"/>
      <c r="G36" s="15" t="n"/>
      <c r="H36" s="19" t="str">
        <f>IF(ISNUMBER($G36),$G36-TODAY(),"")</f>
        <v/>
      </c>
      <c r="I36" s="15" t="n"/>
      <c r="J36" s="14" t="n"/>
      <c r="K36" s="13" t="n"/>
      <c r="L36" s="13" t="n"/>
      <c r="M36" s="14" t="n"/>
      <c r="N36" s="14" t="n"/>
    </row>
    <row r="37">
      <c r="A37" s="12" t="n"/>
      <c r="B37" s="14" t="n"/>
      <c r="C37" s="14" t="n"/>
      <c r="D37" s="14" t="n"/>
      <c r="E37" s="13" t="n"/>
      <c r="F37" s="14" t="n"/>
      <c r="G37" s="15" t="n"/>
      <c r="H37" s="19" t="str">
        <f>IF(ISNUMBER($G37),$G37-TODAY(),"")</f>
        <v/>
      </c>
      <c r="I37" s="15" t="n"/>
      <c r="J37" s="14" t="n"/>
      <c r="K37" s="13" t="n"/>
      <c r="L37" s="13" t="n"/>
      <c r="M37" s="14" t="n"/>
      <c r="N37" s="14" t="n"/>
    </row>
    <row r="38">
      <c r="A38" s="12" t="n"/>
      <c r="B38" s="14" t="n"/>
      <c r="C38" s="14" t="n"/>
      <c r="D38" s="14" t="n"/>
      <c r="E38" s="13" t="n"/>
      <c r="F38" s="14" t="n"/>
      <c r="G38" s="15" t="n"/>
      <c r="H38" s="19" t="str">
        <f>IF(ISNUMBER($G38),$G38-TODAY(),"")</f>
        <v/>
      </c>
      <c r="I38" s="15" t="n"/>
      <c r="J38" s="14" t="n"/>
      <c r="K38" s="13" t="n"/>
      <c r="L38" s="13" t="n"/>
      <c r="M38" s="14" t="n"/>
      <c r="N38" s="14" t="n"/>
    </row>
    <row r="39">
      <c r="A39" s="12" t="n"/>
      <c r="B39" s="14" t="n"/>
      <c r="C39" s="14" t="n"/>
      <c r="D39" s="14" t="n"/>
      <c r="E39" s="13" t="n"/>
      <c r="F39" s="14" t="n"/>
      <c r="G39" s="15" t="n"/>
      <c r="H39" s="19" t="str">
        <f>IF(ISNUMBER($G39),$G39-TODAY(),"")</f>
        <v/>
      </c>
      <c r="I39" s="15" t="n"/>
      <c r="J39" s="14" t="n"/>
      <c r="K39" s="13" t="n"/>
      <c r="L39" s="13" t="n"/>
      <c r="M39" s="14" t="n"/>
      <c r="N39" s="14" t="n"/>
    </row>
    <row r="40">
      <c r="A40" s="12" t="n"/>
      <c r="B40" s="14" t="n"/>
      <c r="C40" s="14" t="n"/>
      <c r="D40" s="14" t="n"/>
      <c r="E40" s="13" t="n"/>
      <c r="F40" s="14" t="n"/>
      <c r="G40" s="15" t="n"/>
      <c r="H40" s="19" t="str">
        <f>IF(ISNUMBER($G40),$G40-TODAY(),"")</f>
        <v/>
      </c>
      <c r="I40" s="15" t="n"/>
      <c r="J40" s="14" t="n"/>
      <c r="K40" s="13" t="n"/>
      <c r="L40" s="13" t="n"/>
      <c r="M40" s="14" t="n"/>
      <c r="N40" s="14" t="n"/>
    </row>
    <row r="41">
      <c r="A41" s="12" t="n"/>
      <c r="B41" s="14" t="n"/>
      <c r="C41" s="14" t="n"/>
      <c r="D41" s="14" t="n"/>
      <c r="E41" s="13" t="n"/>
      <c r="F41" s="14" t="n"/>
      <c r="G41" s="15" t="n"/>
      <c r="H41" s="19" t="str">
        <f>IF(ISNUMBER($G41),$G41-TODAY(),"")</f>
        <v/>
      </c>
      <c r="I41" s="15" t="n"/>
      <c r="J41" s="14" t="n"/>
      <c r="K41" s="13" t="n"/>
      <c r="L41" s="13" t="n"/>
      <c r="M41" s="14" t="n"/>
      <c r="N41" s="14" t="n"/>
    </row>
    <row r="42">
      <c r="A42" s="12" t="n"/>
      <c r="B42" s="14" t="n"/>
      <c r="C42" s="14" t="n"/>
      <c r="D42" s="14" t="n"/>
      <c r="E42" s="13" t="n"/>
      <c r="F42" s="14" t="n"/>
      <c r="G42" s="15" t="n"/>
      <c r="H42" s="19" t="str">
        <f>IF(ISNUMBER($G42),$G42-TODAY(),"")</f>
        <v/>
      </c>
      <c r="I42" s="15" t="n"/>
      <c r="J42" s="14" t="n"/>
      <c r="K42" s="13" t="n"/>
      <c r="L42" s="13" t="n"/>
      <c r="M42" s="14" t="n"/>
      <c r="N42" s="14" t="n"/>
    </row>
    <row r="43">
      <c r="A43" s="12" t="n"/>
      <c r="B43" s="14" t="n"/>
      <c r="C43" s="14" t="n"/>
      <c r="D43" s="14" t="n"/>
      <c r="E43" s="13" t="n"/>
      <c r="F43" s="14" t="n"/>
      <c r="G43" s="15" t="n"/>
      <c r="H43" s="19" t="str">
        <f>IF(ISNUMBER($G43),$G43-TODAY(),"")</f>
        <v/>
      </c>
      <c r="I43" s="15" t="n"/>
      <c r="J43" s="14" t="n"/>
      <c r="K43" s="13" t="n"/>
      <c r="L43" s="13" t="n"/>
      <c r="M43" s="14" t="n"/>
      <c r="N43" s="14" t="n"/>
    </row>
    <row r="44">
      <c r="A44" s="12" t="n"/>
      <c r="B44" s="14" t="n"/>
      <c r="C44" s="14" t="n"/>
      <c r="D44" s="14" t="n"/>
      <c r="E44" s="13" t="n"/>
      <c r="F44" s="14" t="n"/>
      <c r="G44" s="15" t="n"/>
      <c r="H44" s="19" t="str">
        <f>IF(ISNUMBER($G44),$G44-TODAY(),"")</f>
        <v/>
      </c>
      <c r="I44" s="15" t="n"/>
      <c r="J44" s="14" t="n"/>
      <c r="K44" s="13" t="n"/>
      <c r="L44" s="13" t="n"/>
      <c r="M44" s="14" t="n"/>
      <c r="N44" s="14" t="n"/>
    </row>
    <row r="45">
      <c r="A45" s="12" t="n"/>
      <c r="B45" s="14" t="n"/>
      <c r="C45" s="14" t="n"/>
      <c r="D45" s="14" t="n"/>
      <c r="E45" s="13" t="n"/>
      <c r="F45" s="14" t="n"/>
      <c r="G45" s="15" t="n"/>
      <c r="H45" s="19" t="str">
        <f>IF(ISNUMBER($G45),$G45-TODAY(),"")</f>
        <v/>
      </c>
      <c r="I45" s="15" t="n"/>
      <c r="J45" s="14" t="n"/>
      <c r="K45" s="13" t="n"/>
      <c r="L45" s="13" t="n"/>
      <c r="M45" s="14" t="n"/>
      <c r="N45" s="14" t="n"/>
    </row>
    <row r="46">
      <c r="A46" s="12" t="n"/>
      <c r="B46" s="14" t="n"/>
      <c r="C46" s="14" t="n"/>
      <c r="D46" s="14" t="n"/>
      <c r="E46" s="13" t="n"/>
      <c r="F46" s="14" t="n"/>
      <c r="G46" s="15" t="n"/>
      <c r="H46" s="19" t="str">
        <f>IF(ISNUMBER($G46),$G46-TODAY(),"")</f>
        <v/>
      </c>
      <c r="I46" s="15" t="n"/>
      <c r="J46" s="14" t="n"/>
      <c r="K46" s="13" t="n"/>
      <c r="L46" s="13" t="n"/>
      <c r="M46" s="14" t="n"/>
      <c r="N46" s="14" t="n"/>
    </row>
    <row r="47">
      <c r="A47" s="12" t="n"/>
      <c r="B47" s="14" t="n"/>
      <c r="C47" s="14" t="n"/>
      <c r="D47" s="14" t="n"/>
      <c r="E47" s="13" t="n"/>
      <c r="F47" s="14" t="n"/>
      <c r="G47" s="15" t="n"/>
      <c r="H47" s="19" t="str">
        <f>IF(ISNUMBER($G47),$G47-TODAY(),"")</f>
        <v/>
      </c>
      <c r="I47" s="15" t="n"/>
      <c r="J47" s="14" t="n"/>
      <c r="K47" s="13" t="n"/>
      <c r="L47" s="13" t="n"/>
      <c r="M47" s="14" t="n"/>
      <c r="N47" s="14" t="n"/>
    </row>
    <row r="48">
      <c r="A48" s="12" t="n"/>
      <c r="B48" s="14" t="n"/>
      <c r="C48" s="14" t="n"/>
      <c r="D48" s="14" t="n"/>
      <c r="E48" s="13" t="n"/>
      <c r="F48" s="14" t="n"/>
      <c r="G48" s="15" t="n"/>
      <c r="H48" s="19" t="str">
        <f>IF(ISNUMBER($G48),$G48-TODAY(),"")</f>
        <v/>
      </c>
      <c r="I48" s="15" t="n"/>
      <c r="J48" s="14" t="n"/>
      <c r="K48" s="13" t="n"/>
      <c r="L48" s="13" t="n"/>
      <c r="M48" s="14" t="n"/>
      <c r="N48" s="14" t="n"/>
    </row>
    <row r="49">
      <c r="A49" s="12" t="n"/>
      <c r="B49" s="14" t="n"/>
      <c r="C49" s="14" t="n"/>
      <c r="D49" s="14" t="n"/>
      <c r="E49" s="13" t="n"/>
      <c r="F49" s="14" t="n"/>
      <c r="G49" s="15" t="n"/>
      <c r="H49" s="19" t="str">
        <f>IF(ISNUMBER($G49),$G49-TODAY(),"")</f>
        <v/>
      </c>
      <c r="I49" s="15" t="n"/>
      <c r="J49" s="14" t="n"/>
      <c r="K49" s="13" t="n"/>
      <c r="L49" s="13" t="n"/>
      <c r="M49" s="14" t="n"/>
      <c r="N49" s="14" t="n"/>
    </row>
    <row r="50">
      <c r="A50" s="12" t="n"/>
      <c r="B50" s="14" t="n"/>
      <c r="C50" s="14" t="n"/>
      <c r="D50" s="14" t="n"/>
      <c r="E50" s="13" t="n"/>
      <c r="F50" s="14" t="n"/>
      <c r="G50" s="15" t="n"/>
      <c r="H50" s="19" t="str">
        <f>IF(ISNUMBER($G50),$G50-TODAY(),"")</f>
        <v/>
      </c>
      <c r="I50" s="15" t="n"/>
      <c r="J50" s="14" t="n"/>
      <c r="K50" s="13" t="n"/>
      <c r="L50" s="13" t="n"/>
      <c r="M50" s="14" t="n"/>
      <c r="N50" s="14" t="n"/>
    </row>
    <row r="51">
      <c r="A51" s="12" t="n"/>
      <c r="B51" s="14" t="n"/>
      <c r="C51" s="14" t="n"/>
      <c r="D51" s="14" t="n"/>
      <c r="E51" s="13" t="n"/>
      <c r="F51" s="14" t="n"/>
      <c r="G51" s="15" t="n"/>
      <c r="H51" s="19" t="str">
        <f>IF(ISNUMBER($G51),$G51-TODAY(),"")</f>
        <v/>
      </c>
      <c r="I51" s="15" t="n"/>
      <c r="J51" s="14" t="n"/>
      <c r="K51" s="13" t="n"/>
      <c r="L51" s="13" t="n"/>
      <c r="M51" s="14" t="n"/>
      <c r="N51" s="14" t="n"/>
    </row>
    <row r="52">
      <c r="A52" s="12" t="n"/>
      <c r="B52" s="14" t="n"/>
      <c r="C52" s="14" t="n"/>
      <c r="D52" s="14" t="n"/>
      <c r="E52" s="13" t="n"/>
      <c r="F52" s="14" t="n"/>
      <c r="G52" s="15" t="n"/>
      <c r="H52" s="19" t="str">
        <f>IF(ISNUMBER($G52),$G52-TODAY(),"")</f>
        <v/>
      </c>
      <c r="I52" s="15" t="n"/>
      <c r="J52" s="14" t="n"/>
      <c r="K52" s="13" t="n"/>
      <c r="L52" s="13" t="n"/>
      <c r="M52" s="14" t="n"/>
      <c r="N52" s="14" t="n"/>
    </row>
    <row r="53">
      <c r="A53" s="12" t="n"/>
      <c r="B53" s="14" t="n"/>
      <c r="C53" s="14" t="n"/>
      <c r="D53" s="14" t="n"/>
      <c r="E53" s="13" t="n"/>
      <c r="F53" s="14" t="n"/>
      <c r="G53" s="15" t="n"/>
      <c r="H53" s="19" t="str">
        <f>IF(ISNUMBER($G53),$G53-TODAY(),"")</f>
        <v/>
      </c>
      <c r="I53" s="15" t="n"/>
      <c r="J53" s="14" t="n"/>
      <c r="K53" s="13" t="n"/>
      <c r="L53" s="13" t="n"/>
      <c r="M53" s="14" t="n"/>
      <c r="N53" s="14" t="n"/>
    </row>
    <row r="54">
      <c r="A54" s="12" t="n"/>
      <c r="B54" s="14" t="n"/>
      <c r="C54" s="14" t="n"/>
      <c r="D54" s="14" t="n"/>
      <c r="E54" s="13" t="n"/>
      <c r="F54" s="14" t="n"/>
      <c r="G54" s="15" t="n"/>
      <c r="H54" s="19" t="str">
        <f>IF(ISNUMBER($G54),$G54-TODAY(),"")</f>
        <v/>
      </c>
      <c r="I54" s="15" t="n"/>
      <c r="J54" s="14" t="n"/>
      <c r="K54" s="13" t="n"/>
      <c r="L54" s="13" t="n"/>
      <c r="M54" s="14" t="n"/>
      <c r="N54" s="14" t="n"/>
    </row>
    <row r="55">
      <c r="A55" s="12" t="n"/>
      <c r="B55" s="14" t="n"/>
      <c r="C55" s="14" t="n"/>
      <c r="D55" s="14" t="n"/>
      <c r="E55" s="13" t="n"/>
      <c r="F55" s="14" t="n"/>
      <c r="G55" s="15" t="n"/>
      <c r="H55" s="19" t="str">
        <f>IF(ISNUMBER($G55),$G55-TODAY(),"")</f>
        <v/>
      </c>
      <c r="I55" s="15" t="n"/>
      <c r="J55" s="14" t="n"/>
      <c r="K55" s="13" t="n"/>
      <c r="L55" s="13" t="n"/>
      <c r="M55" s="14" t="n"/>
      <c r="N55" s="14" t="n"/>
    </row>
    <row r="56">
      <c r="A56" s="12" t="n"/>
      <c r="B56" s="14" t="n"/>
      <c r="C56" s="14" t="n"/>
      <c r="D56" s="14" t="n"/>
      <c r="E56" s="13" t="n"/>
      <c r="F56" s="14" t="n"/>
      <c r="G56" s="15" t="n"/>
      <c r="H56" s="19" t="str">
        <f>IF(ISNUMBER($G56),$G56-TODAY(),"")</f>
        <v/>
      </c>
      <c r="I56" s="15" t="n"/>
      <c r="J56" s="14" t="n"/>
      <c r="K56" s="13" t="n"/>
      <c r="L56" s="13" t="n"/>
      <c r="M56" s="14" t="n"/>
      <c r="N56" s="14" t="n"/>
    </row>
    <row r="57">
      <c r="A57" s="12" t="n"/>
      <c r="B57" s="14" t="n"/>
      <c r="C57" s="14" t="n"/>
      <c r="D57" s="14" t="n"/>
      <c r="E57" s="13" t="n"/>
      <c r="F57" s="14" t="n"/>
      <c r="G57" s="15" t="n"/>
      <c r="H57" s="19" t="str">
        <f>IF(ISNUMBER($G57),$G57-TODAY(),"")</f>
        <v/>
      </c>
      <c r="I57" s="15" t="n"/>
      <c r="J57" s="14" t="n"/>
      <c r="K57" s="13" t="n"/>
      <c r="L57" s="13" t="n"/>
      <c r="M57" s="14" t="n"/>
      <c r="N57" s="14" t="n"/>
    </row>
    <row r="58">
      <c r="A58" s="12" t="n"/>
      <c r="B58" s="14" t="n"/>
      <c r="C58" s="14" t="n"/>
      <c r="D58" s="14" t="n"/>
      <c r="E58" s="13" t="n"/>
      <c r="F58" s="14" t="n"/>
      <c r="G58" s="15" t="n"/>
      <c r="H58" s="19" t="str">
        <f>IF(ISNUMBER($G58),$G58-TODAY(),"")</f>
        <v/>
      </c>
      <c r="I58" s="15" t="n"/>
      <c r="J58" s="14" t="n"/>
      <c r="K58" s="13" t="n"/>
      <c r="L58" s="13" t="n"/>
      <c r="M58" s="14" t="n"/>
      <c r="N58" s="14" t="n"/>
    </row>
    <row r="59">
      <c r="A59" s="12" t="n"/>
      <c r="B59" s="14" t="n"/>
      <c r="C59" s="14" t="n"/>
      <c r="D59" s="14" t="n"/>
      <c r="E59" s="13" t="n"/>
      <c r="F59" s="14" t="n"/>
      <c r="G59" s="15" t="n"/>
      <c r="H59" s="19" t="str">
        <f>IF(ISNUMBER($G59),$G59-TODAY(),"")</f>
        <v/>
      </c>
      <c r="I59" s="15" t="n"/>
      <c r="J59" s="14" t="n"/>
      <c r="K59" s="13" t="n"/>
      <c r="L59" s="13" t="n"/>
      <c r="M59" s="14" t="n"/>
      <c r="N59" s="14" t="n"/>
    </row>
    <row r="60">
      <c r="A60" s="12" t="n"/>
      <c r="B60" s="14" t="n"/>
      <c r="C60" s="14" t="n"/>
      <c r="D60" s="14" t="n"/>
      <c r="E60" s="13" t="n"/>
      <c r="F60" s="14" t="n"/>
      <c r="G60" s="15" t="n"/>
      <c r="H60" s="19" t="str">
        <f>IF(ISNUMBER($G60),$G60-TODAY(),"")</f>
        <v/>
      </c>
      <c r="I60" s="15" t="n"/>
      <c r="J60" s="14" t="n"/>
      <c r="K60" s="13" t="n"/>
      <c r="L60" s="13" t="n"/>
      <c r="M60" s="14" t="n"/>
      <c r="N60" s="14" t="n"/>
    </row>
    <row r="61">
      <c r="A61" s="12" t="n"/>
      <c r="B61" s="14" t="n"/>
      <c r="C61" s="14" t="n"/>
      <c r="D61" s="14" t="n"/>
      <c r="E61" s="13" t="n"/>
      <c r="F61" s="14" t="n"/>
      <c r="G61" s="15" t="n"/>
      <c r="H61" s="19" t="str">
        <f>IF(ISNUMBER($G61),$G61-TODAY(),"")</f>
        <v/>
      </c>
      <c r="I61" s="15" t="n"/>
      <c r="J61" s="14" t="n"/>
      <c r="K61" s="13" t="n"/>
      <c r="L61" s="13" t="n"/>
      <c r="M61" s="14" t="n"/>
      <c r="N61" s="14" t="n"/>
    </row>
    <row r="62">
      <c r="A62" s="12" t="n"/>
      <c r="B62" s="14" t="n"/>
      <c r="C62" s="14" t="n"/>
      <c r="D62" s="14" t="n"/>
      <c r="E62" s="13" t="n"/>
      <c r="F62" s="14" t="n"/>
      <c r="G62" s="15" t="n"/>
      <c r="H62" s="19" t="str">
        <f>IF(ISNUMBER($G62),$G62-TODAY(),"")</f>
        <v/>
      </c>
      <c r="I62" s="15" t="n"/>
      <c r="J62" s="14" t="n"/>
      <c r="K62" s="13" t="n"/>
      <c r="L62" s="13" t="n"/>
      <c r="M62" s="14" t="n"/>
      <c r="N62" s="14" t="n"/>
    </row>
    <row r="63">
      <c r="A63" s="12" t="n"/>
      <c r="B63" s="14" t="n"/>
      <c r="C63" s="14" t="n"/>
      <c r="D63" s="14" t="n"/>
      <c r="E63" s="13" t="n"/>
      <c r="F63" s="14" t="n"/>
      <c r="G63" s="15" t="n"/>
      <c r="H63" s="19" t="str">
        <f>IF(ISNUMBER($G63),$G63-TODAY(),"")</f>
        <v/>
      </c>
      <c r="I63" s="15" t="n"/>
      <c r="J63" s="14" t="n"/>
      <c r="K63" s="13" t="n"/>
      <c r="L63" s="13" t="n"/>
      <c r="M63" s="14" t="n"/>
      <c r="N63" s="14" t="n"/>
    </row>
    <row r="64">
      <c r="A64" s="12" t="n"/>
      <c r="B64" s="14" t="n"/>
      <c r="C64" s="14" t="n"/>
      <c r="D64" s="14" t="n"/>
      <c r="E64" s="13" t="n"/>
      <c r="F64" s="14" t="n"/>
      <c r="G64" s="15" t="n"/>
      <c r="H64" s="19" t="str">
        <f>IF(ISNUMBER($G64),$G64-TODAY(),"")</f>
        <v/>
      </c>
      <c r="I64" s="15" t="n"/>
      <c r="J64" s="14" t="n"/>
      <c r="K64" s="13" t="n"/>
      <c r="L64" s="13" t="n"/>
      <c r="M64" s="14" t="n"/>
      <c r="N64" s="14" t="n"/>
    </row>
    <row r="65">
      <c r="A65" s="12" t="n"/>
      <c r="B65" s="14" t="n"/>
      <c r="C65" s="14" t="n"/>
      <c r="D65" s="14" t="n"/>
      <c r="E65" s="13" t="n"/>
      <c r="F65" s="14" t="n"/>
      <c r="G65" s="15" t="n"/>
      <c r="H65" s="19" t="str">
        <f>IF(ISNUMBER($G65),$G65-TODAY(),"")</f>
        <v/>
      </c>
      <c r="I65" s="15" t="n"/>
      <c r="J65" s="14" t="n"/>
      <c r="K65" s="13" t="n"/>
      <c r="L65" s="13" t="n"/>
      <c r="M65" s="14" t="n"/>
      <c r="N65" s="14" t="n"/>
    </row>
    <row r="66">
      <c r="A66" s="12" t="n"/>
      <c r="B66" s="14" t="n"/>
      <c r="C66" s="14" t="n"/>
      <c r="D66" s="14" t="n"/>
      <c r="E66" s="13" t="n"/>
      <c r="F66" s="14" t="n"/>
      <c r="G66" s="15" t="n"/>
      <c r="H66" s="19" t="str">
        <f>IF(ISNUMBER($G66),$G66-TODAY(),"")</f>
        <v/>
      </c>
      <c r="I66" s="15" t="n"/>
      <c r="J66" s="14" t="n"/>
      <c r="K66" s="13" t="n"/>
      <c r="L66" s="13" t="n"/>
      <c r="M66" s="14" t="n"/>
      <c r="N66" s="14" t="n"/>
    </row>
    <row r="67">
      <c r="A67" s="12" t="n"/>
      <c r="B67" s="14" t="n"/>
      <c r="C67" s="14" t="n"/>
      <c r="D67" s="14" t="n"/>
      <c r="E67" s="13" t="n"/>
      <c r="F67" s="14" t="n"/>
      <c r="G67" s="15" t="n"/>
      <c r="H67" s="19" t="str">
        <f>IF(ISNUMBER($G67),$G67-TODAY(),"")</f>
        <v/>
      </c>
      <c r="I67" s="15" t="n"/>
      <c r="J67" s="14" t="n"/>
      <c r="K67" s="13" t="n"/>
      <c r="L67" s="13" t="n"/>
      <c r="M67" s="14" t="n"/>
      <c r="N67" s="14" t="n"/>
    </row>
    <row r="68">
      <c r="A68" s="12" t="n"/>
      <c r="B68" s="14" t="n"/>
      <c r="C68" s="14" t="n"/>
      <c r="D68" s="14" t="n"/>
      <c r="E68" s="13" t="n"/>
      <c r="F68" s="14" t="n"/>
      <c r="G68" s="15" t="n"/>
      <c r="H68" s="19" t="str">
        <f>IF(ISNUMBER($G68),$G68-TODAY(),"")</f>
        <v/>
      </c>
      <c r="I68" s="15" t="n"/>
      <c r="J68" s="14" t="n"/>
      <c r="K68" s="13" t="n"/>
      <c r="L68" s="13" t="n"/>
      <c r="M68" s="14" t="n"/>
      <c r="N68" s="14" t="n"/>
    </row>
    <row r="69">
      <c r="A69" s="12" t="n"/>
      <c r="B69" s="14" t="n"/>
      <c r="C69" s="14" t="n"/>
      <c r="D69" s="14" t="n"/>
      <c r="E69" s="13" t="n"/>
      <c r="F69" s="14" t="n"/>
      <c r="G69" s="15" t="n"/>
      <c r="H69" s="19" t="str">
        <f>IF(ISNUMBER($G69),$G69-TODAY(),"")</f>
        <v/>
      </c>
      <c r="I69" s="15" t="n"/>
      <c r="J69" s="14" t="n"/>
      <c r="K69" s="13" t="n"/>
      <c r="L69" s="13" t="n"/>
      <c r="M69" s="14" t="n"/>
      <c r="N69" s="14" t="n"/>
    </row>
    <row r="70">
      <c r="A70" s="12" t="n"/>
      <c r="B70" s="14" t="n"/>
      <c r="C70" s="14" t="n"/>
      <c r="D70" s="14" t="n"/>
      <c r="E70" s="13" t="n"/>
      <c r="F70" s="14" t="n"/>
      <c r="G70" s="15" t="n"/>
      <c r="H70" s="19" t="str">
        <f>IF(ISNUMBER($G70),$G70-TODAY(),"")</f>
        <v/>
      </c>
      <c r="I70" s="15" t="n"/>
      <c r="J70" s="14" t="n"/>
      <c r="K70" s="13" t="n"/>
      <c r="L70" s="13" t="n"/>
      <c r="M70" s="14" t="n"/>
      <c r="N70" s="14" t="n"/>
    </row>
    <row r="71">
      <c r="A71" s="12" t="n"/>
      <c r="B71" s="14" t="n"/>
      <c r="C71" s="14" t="n"/>
      <c r="D71" s="14" t="n"/>
      <c r="E71" s="13" t="n"/>
      <c r="F71" s="14" t="n"/>
      <c r="G71" s="15" t="n"/>
      <c r="H71" s="19" t="str">
        <f>IF(ISNUMBER($G71),$G71-TODAY(),"")</f>
        <v/>
      </c>
      <c r="I71" s="15" t="n"/>
      <c r="J71" s="14" t="n"/>
      <c r="K71" s="13" t="n"/>
      <c r="L71" s="13" t="n"/>
      <c r="M71" s="14" t="n"/>
      <c r="N71" s="14" t="n"/>
    </row>
    <row r="72">
      <c r="A72" s="12" t="n"/>
      <c r="B72" s="14" t="n"/>
      <c r="C72" s="14" t="n"/>
      <c r="D72" s="14" t="n"/>
      <c r="E72" s="13" t="n"/>
      <c r="F72" s="14" t="n"/>
      <c r="G72" s="15" t="n"/>
      <c r="H72" s="19" t="str">
        <f>IF(ISNUMBER($G72),$G72-TODAY(),"")</f>
        <v/>
      </c>
      <c r="I72" s="15" t="n"/>
      <c r="J72" s="14" t="n"/>
      <c r="K72" s="13" t="n"/>
      <c r="L72" s="13" t="n"/>
      <c r="M72" s="14" t="n"/>
      <c r="N72" s="14" t="n"/>
    </row>
    <row r="73">
      <c r="A73" s="12" t="n"/>
      <c r="B73" s="14" t="n"/>
      <c r="C73" s="14" t="n"/>
      <c r="D73" s="14" t="n"/>
      <c r="E73" s="13" t="n"/>
      <c r="F73" s="14" t="n"/>
      <c r="G73" s="15" t="n"/>
      <c r="H73" s="19" t="str">
        <f>IF(ISNUMBER($G73),$G73-TODAY(),"")</f>
        <v/>
      </c>
      <c r="I73" s="15" t="n"/>
      <c r="J73" s="14" t="n"/>
      <c r="K73" s="13" t="n"/>
      <c r="L73" s="13" t="n"/>
      <c r="M73" s="14" t="n"/>
      <c r="N73" s="14" t="n"/>
    </row>
    <row r="74">
      <c r="A74" s="12" t="n"/>
      <c r="B74" s="14" t="n"/>
      <c r="C74" s="14" t="n"/>
      <c r="D74" s="14" t="n"/>
      <c r="E74" s="13" t="n"/>
      <c r="F74" s="14" t="n"/>
      <c r="G74" s="15" t="n"/>
      <c r="H74" s="19" t="str">
        <f>IF(ISNUMBER($G74),$G74-TODAY(),"")</f>
        <v/>
      </c>
      <c r="I74" s="15" t="n"/>
      <c r="J74" s="14" t="n"/>
      <c r="K74" s="13" t="n"/>
      <c r="L74" s="13" t="n"/>
      <c r="M74" s="14" t="n"/>
      <c r="N74" s="14" t="n"/>
    </row>
    <row r="75">
      <c r="A75" s="12" t="n"/>
      <c r="B75" s="14" t="n"/>
      <c r="C75" s="14" t="n"/>
      <c r="D75" s="14" t="n"/>
      <c r="E75" s="13" t="n"/>
      <c r="F75" s="14" t="n"/>
      <c r="G75" s="15" t="n"/>
      <c r="H75" s="19" t="str">
        <f>IF(ISNUMBER($G75),$G75-TODAY(),"")</f>
        <v/>
      </c>
      <c r="I75" s="15" t="n"/>
      <c r="J75" s="14" t="n"/>
      <c r="K75" s="13" t="n"/>
      <c r="L75" s="13" t="n"/>
      <c r="M75" s="14" t="n"/>
      <c r="N75" s="14" t="n"/>
    </row>
    <row r="76">
      <c r="A76" s="12" t="n"/>
      <c r="B76" s="14" t="n"/>
      <c r="C76" s="14" t="n"/>
      <c r="D76" s="14" t="n"/>
      <c r="E76" s="13" t="n"/>
      <c r="F76" s="14" t="n"/>
      <c r="G76" s="15" t="n"/>
      <c r="H76" s="19" t="str">
        <f>IF(ISNUMBER($G76),$G76-TODAY(),"")</f>
        <v/>
      </c>
      <c r="I76" s="15" t="n"/>
      <c r="J76" s="14" t="n"/>
      <c r="K76" s="13" t="n"/>
      <c r="L76" s="13" t="n"/>
      <c r="M76" s="14" t="n"/>
      <c r="N76" s="14" t="n"/>
    </row>
    <row r="77">
      <c r="A77" s="12" t="n"/>
      <c r="B77" s="14" t="n"/>
      <c r="C77" s="14" t="n"/>
      <c r="D77" s="14" t="n"/>
      <c r="E77" s="13" t="n"/>
      <c r="F77" s="14" t="n"/>
      <c r="G77" s="15" t="n"/>
      <c r="H77" s="19" t="str">
        <f>IF(ISNUMBER($G77),$G77-TODAY(),"")</f>
        <v/>
      </c>
      <c r="I77" s="15" t="n"/>
      <c r="J77" s="14" t="n"/>
      <c r="K77" s="13" t="n"/>
      <c r="L77" s="13" t="n"/>
      <c r="M77" s="14" t="n"/>
      <c r="N77" s="14" t="n"/>
    </row>
    <row r="78">
      <c r="A78" s="12" t="n"/>
      <c r="B78" s="14" t="n"/>
      <c r="C78" s="14" t="n"/>
      <c r="D78" s="14" t="n"/>
      <c r="E78" s="13" t="n"/>
      <c r="F78" s="14" t="n"/>
      <c r="G78" s="15" t="n"/>
      <c r="H78" s="19" t="str">
        <f>IF(ISNUMBER($G78),$G78-TODAY(),"")</f>
        <v/>
      </c>
      <c r="I78" s="15" t="n"/>
      <c r="J78" s="14" t="n"/>
      <c r="K78" s="13" t="n"/>
      <c r="L78" s="13" t="n"/>
      <c r="M78" s="14" t="n"/>
      <c r="N78" s="14" t="n"/>
    </row>
    <row r="79">
      <c r="A79" s="12" t="n"/>
      <c r="B79" s="14" t="n"/>
      <c r="C79" s="14" t="n"/>
      <c r="D79" s="14" t="n"/>
      <c r="E79" s="13" t="n"/>
      <c r="F79" s="14" t="n"/>
      <c r="G79" s="15" t="n"/>
      <c r="H79" s="19" t="str">
        <f>IF(ISNUMBER($G79),$G79-TODAY(),"")</f>
        <v/>
      </c>
      <c r="I79" s="15" t="n"/>
      <c r="J79" s="14" t="n"/>
      <c r="K79" s="13" t="n"/>
      <c r="L79" s="13" t="n"/>
      <c r="M79" s="14" t="n"/>
      <c r="N79" s="14" t="n"/>
    </row>
    <row r="80">
      <c r="A80" s="12" t="n"/>
      <c r="B80" s="14" t="n"/>
      <c r="C80" s="14" t="n"/>
      <c r="D80" s="14" t="n"/>
      <c r="E80" s="13" t="n"/>
      <c r="F80" s="14" t="n"/>
      <c r="G80" s="15" t="n"/>
      <c r="H80" s="19" t="str">
        <f>IF(ISNUMBER($G80),$G80-TODAY(),"")</f>
        <v/>
      </c>
      <c r="I80" s="15" t="n"/>
      <c r="J80" s="14" t="n"/>
      <c r="K80" s="13" t="n"/>
      <c r="L80" s="13" t="n"/>
      <c r="M80" s="14" t="n"/>
      <c r="N80" s="14" t="n"/>
    </row>
    <row r="81">
      <c r="A81" s="12" t="n"/>
      <c r="B81" s="14" t="n"/>
      <c r="C81" s="14" t="n"/>
      <c r="D81" s="14" t="n"/>
      <c r="E81" s="13" t="n"/>
      <c r="F81" s="14" t="n"/>
      <c r="G81" s="15" t="n"/>
      <c r="H81" s="19" t="str">
        <f>IF(ISNUMBER($G81),$G81-TODAY(),"")</f>
        <v/>
      </c>
      <c r="I81" s="15" t="n"/>
      <c r="J81" s="14" t="n"/>
      <c r="K81" s="13" t="n"/>
      <c r="L81" s="13" t="n"/>
      <c r="M81" s="14" t="n"/>
      <c r="N81" s="14" t="n"/>
    </row>
    <row r="82">
      <c r="A82" s="12" t="n"/>
      <c r="B82" s="14" t="n"/>
      <c r="C82" s="14" t="n"/>
      <c r="D82" s="14" t="n"/>
      <c r="E82" s="13" t="n"/>
      <c r="F82" s="14" t="n"/>
      <c r="G82" s="15" t="n"/>
      <c r="H82" s="19" t="str">
        <f>IF(ISNUMBER($G82),$G82-TODAY(),"")</f>
        <v/>
      </c>
      <c r="I82" s="15" t="n"/>
      <c r="J82" s="14" t="n"/>
      <c r="K82" s="13" t="n"/>
      <c r="L82" s="13" t="n"/>
      <c r="M82" s="14" t="n"/>
      <c r="N82" s="14" t="n"/>
    </row>
    <row r="83">
      <c r="A83" s="12" t="n"/>
      <c r="B83" s="14" t="n"/>
      <c r="C83" s="14" t="n"/>
      <c r="D83" s="14" t="n"/>
      <c r="E83" s="13" t="n"/>
      <c r="F83" s="14" t="n"/>
      <c r="G83" s="15" t="n"/>
      <c r="H83" s="19" t="str">
        <f>IF(ISNUMBER($G83),$G83-TODAY(),"")</f>
        <v/>
      </c>
      <c r="I83" s="15" t="n"/>
      <c r="J83" s="14" t="n"/>
      <c r="K83" s="13" t="n"/>
      <c r="L83" s="13" t="n"/>
      <c r="M83" s="14" t="n"/>
      <c r="N83" s="14" t="n"/>
    </row>
    <row r="84">
      <c r="A84" s="12" t="n"/>
      <c r="B84" s="14" t="n"/>
      <c r="C84" s="14" t="n"/>
      <c r="D84" s="14" t="n"/>
      <c r="E84" s="13" t="n"/>
      <c r="F84" s="14" t="n"/>
      <c r="G84" s="15" t="n"/>
      <c r="H84" s="19" t="str">
        <f>IF(ISNUMBER($G84),$G84-TODAY(),"")</f>
        <v/>
      </c>
      <c r="I84" s="15" t="n"/>
      <c r="J84" s="14" t="n"/>
      <c r="K84" s="13" t="n"/>
      <c r="L84" s="13" t="n"/>
      <c r="M84" s="14" t="n"/>
      <c r="N84" s="14" t="n"/>
    </row>
    <row r="85">
      <c r="A85" s="12" t="n"/>
      <c r="B85" s="14" t="n"/>
      <c r="C85" s="14" t="n"/>
      <c r="D85" s="14" t="n"/>
      <c r="E85" s="13" t="n"/>
      <c r="F85" s="14" t="n"/>
      <c r="G85" s="15" t="n"/>
      <c r="H85" s="19" t="str">
        <f>IF(ISNUMBER($G85),$G85-TODAY(),"")</f>
        <v/>
      </c>
      <c r="I85" s="15" t="n"/>
      <c r="J85" s="14" t="n"/>
      <c r="K85" s="13" t="n"/>
      <c r="L85" s="13" t="n"/>
      <c r="M85" s="14" t="n"/>
      <c r="N85" s="14" t="n"/>
    </row>
    <row r="86">
      <c r="A86" s="12" t="n"/>
      <c r="B86" s="14" t="n"/>
      <c r="C86" s="14" t="n"/>
      <c r="D86" s="14" t="n"/>
      <c r="E86" s="13" t="n"/>
      <c r="F86" s="14" t="n"/>
      <c r="G86" s="15" t="n"/>
      <c r="H86" s="19" t="str">
        <f>IF(ISNUMBER($G86),$G86-TODAY(),"")</f>
        <v/>
      </c>
      <c r="I86" s="15" t="n"/>
      <c r="J86" s="14" t="n"/>
      <c r="K86" s="13" t="n"/>
      <c r="L86" s="13" t="n"/>
      <c r="M86" s="14" t="n"/>
      <c r="N86" s="14" t="n"/>
    </row>
    <row r="87">
      <c r="A87" s="12" t="n"/>
      <c r="B87" s="14" t="n"/>
      <c r="C87" s="14" t="n"/>
      <c r="D87" s="14" t="n"/>
      <c r="E87" s="13" t="n"/>
      <c r="F87" s="14" t="n"/>
      <c r="G87" s="15" t="n"/>
      <c r="H87" s="19" t="str">
        <f>IF(ISNUMBER($G87),$G87-TODAY(),"")</f>
        <v/>
      </c>
      <c r="I87" s="15" t="n"/>
      <c r="J87" s="14" t="n"/>
      <c r="K87" s="13" t="n"/>
      <c r="L87" s="13" t="n"/>
      <c r="M87" s="14" t="n"/>
      <c r="N87" s="14" t="n"/>
    </row>
    <row r="88">
      <c r="A88" s="12" t="n"/>
      <c r="B88" s="14" t="n"/>
      <c r="C88" s="14" t="n"/>
      <c r="D88" s="14" t="n"/>
      <c r="E88" s="13" t="n"/>
      <c r="F88" s="14" t="n"/>
      <c r="G88" s="15" t="n"/>
      <c r="H88" s="19" t="str">
        <f>IF(ISNUMBER($G88),$G88-TODAY(),"")</f>
        <v/>
      </c>
      <c r="I88" s="15" t="n"/>
      <c r="J88" s="14" t="n"/>
      <c r="K88" s="13" t="n"/>
      <c r="L88" s="13" t="n"/>
      <c r="M88" s="14" t="n"/>
      <c r="N88" s="14" t="n"/>
    </row>
    <row r="89">
      <c r="A89" s="12" t="n"/>
      <c r="B89" s="14" t="n"/>
      <c r="C89" s="14" t="n"/>
      <c r="D89" s="14" t="n"/>
      <c r="E89" s="13" t="n"/>
      <c r="F89" s="14" t="n"/>
      <c r="G89" s="15" t="n"/>
      <c r="H89" s="19" t="str">
        <f>IF(ISNUMBER($G89),$G89-TODAY(),"")</f>
        <v/>
      </c>
      <c r="I89" s="15" t="n"/>
      <c r="J89" s="14" t="n"/>
      <c r="K89" s="13" t="n"/>
      <c r="L89" s="13" t="n"/>
      <c r="M89" s="14" t="n"/>
      <c r="N89" s="14" t="n"/>
    </row>
    <row r="90">
      <c r="A90" s="12" t="n"/>
      <c r="B90" s="14" t="n"/>
      <c r="C90" s="14" t="n"/>
      <c r="D90" s="14" t="n"/>
      <c r="E90" s="13" t="n"/>
      <c r="F90" s="14" t="n"/>
      <c r="G90" s="15" t="n"/>
      <c r="H90" s="19" t="str">
        <f>IF(ISNUMBER($G90),$G90-TODAY(),"")</f>
        <v/>
      </c>
      <c r="I90" s="15" t="n"/>
      <c r="J90" s="14" t="n"/>
      <c r="K90" s="13" t="n"/>
      <c r="L90" s="13" t="n"/>
      <c r="M90" s="14" t="n"/>
      <c r="N90" s="14" t="n"/>
    </row>
    <row r="91">
      <c r="A91" s="12" t="n"/>
      <c r="B91" s="14" t="n"/>
      <c r="C91" s="14" t="n"/>
      <c r="D91" s="14" t="n"/>
      <c r="E91" s="13" t="n"/>
      <c r="F91" s="14" t="n"/>
      <c r="G91" s="15" t="n"/>
      <c r="H91" s="19" t="str">
        <f>IF(ISNUMBER($G91),$G91-TODAY(),"")</f>
        <v/>
      </c>
      <c r="I91" s="15" t="n"/>
      <c r="J91" s="14" t="n"/>
      <c r="K91" s="13" t="n"/>
      <c r="L91" s="13" t="n"/>
      <c r="M91" s="14" t="n"/>
      <c r="N91" s="14" t="n"/>
    </row>
    <row r="92">
      <c r="A92" s="12" t="n"/>
      <c r="B92" s="14" t="n"/>
      <c r="C92" s="14" t="n"/>
      <c r="D92" s="14" t="n"/>
      <c r="E92" s="13" t="n"/>
      <c r="F92" s="14" t="n"/>
      <c r="G92" s="15" t="n"/>
      <c r="H92" s="19" t="str">
        <f>IF(ISNUMBER($G92),$G92-TODAY(),"")</f>
        <v/>
      </c>
      <c r="I92" s="15" t="n"/>
      <c r="J92" s="14" t="n"/>
      <c r="K92" s="13" t="n"/>
      <c r="L92" s="13" t="n"/>
      <c r="M92" s="14" t="n"/>
      <c r="N92" s="14" t="n"/>
    </row>
    <row r="93">
      <c r="A93" s="12" t="n"/>
      <c r="B93" s="14" t="n"/>
      <c r="C93" s="14" t="n"/>
      <c r="D93" s="14" t="n"/>
      <c r="E93" s="13" t="n"/>
      <c r="F93" s="14" t="n"/>
      <c r="G93" s="15" t="n"/>
      <c r="H93" s="19" t="str">
        <f>IF(ISNUMBER($G93),$G93-TODAY(),"")</f>
        <v/>
      </c>
      <c r="I93" s="15" t="n"/>
      <c r="J93" s="14" t="n"/>
      <c r="K93" s="13" t="n"/>
      <c r="L93" s="13" t="n"/>
      <c r="M93" s="14" t="n"/>
      <c r="N93" s="14" t="n"/>
    </row>
    <row r="94">
      <c r="A94" s="12" t="n"/>
      <c r="B94" s="14" t="n"/>
      <c r="C94" s="14" t="n"/>
      <c r="D94" s="14" t="n"/>
      <c r="E94" s="13" t="n"/>
      <c r="F94" s="14" t="n"/>
      <c r="G94" s="15" t="n"/>
      <c r="H94" s="19" t="str">
        <f>IF(ISNUMBER($G94),$G94-TODAY(),"")</f>
        <v/>
      </c>
      <c r="I94" s="15" t="n"/>
      <c r="J94" s="14" t="n"/>
      <c r="K94" s="13" t="n"/>
      <c r="L94" s="13" t="n"/>
      <c r="M94" s="14" t="n"/>
      <c r="N94" s="14" t="n"/>
    </row>
    <row r="95">
      <c r="A95" s="12" t="n"/>
      <c r="B95" s="14" t="n"/>
      <c r="C95" s="14" t="n"/>
      <c r="D95" s="14" t="n"/>
      <c r="E95" s="13" t="n"/>
      <c r="F95" s="14" t="n"/>
      <c r="G95" s="15" t="n"/>
      <c r="H95" s="19" t="str">
        <f>IF(ISNUMBER($G95),$G95-TODAY(),"")</f>
        <v/>
      </c>
      <c r="I95" s="15" t="n"/>
      <c r="J95" s="14" t="n"/>
      <c r="K95" s="13" t="n"/>
      <c r="L95" s="13" t="n"/>
      <c r="M95" s="14" t="n"/>
      <c r="N95" s="14" t="n"/>
    </row>
    <row r="96">
      <c r="A96" s="12" t="n"/>
      <c r="B96" s="14" t="n"/>
      <c r="C96" s="14" t="n"/>
      <c r="D96" s="14" t="n"/>
      <c r="E96" s="13" t="n"/>
      <c r="F96" s="14" t="n"/>
      <c r="G96" s="15" t="n"/>
      <c r="H96" s="19" t="str">
        <f>IF(ISNUMBER($G96),$G96-TODAY(),"")</f>
        <v/>
      </c>
      <c r="I96" s="15" t="n"/>
      <c r="J96" s="14" t="n"/>
      <c r="K96" s="13" t="n"/>
      <c r="L96" s="13" t="n"/>
      <c r="M96" s="14" t="n"/>
      <c r="N96" s="14" t="n"/>
    </row>
    <row r="97">
      <c r="A97" s="12" t="n"/>
      <c r="B97" s="14" t="n"/>
      <c r="C97" s="14" t="n"/>
      <c r="D97" s="14" t="n"/>
      <c r="E97" s="13" t="n"/>
      <c r="F97" s="14" t="n"/>
      <c r="G97" s="15" t="n"/>
      <c r="H97" s="19" t="str">
        <f>IF(ISNUMBER($G97),$G97-TODAY(),"")</f>
        <v/>
      </c>
      <c r="I97" s="15" t="n"/>
      <c r="J97" s="14" t="n"/>
      <c r="K97" s="13" t="n"/>
      <c r="L97" s="13" t="n"/>
      <c r="M97" s="14" t="n"/>
      <c r="N97" s="14" t="n"/>
    </row>
    <row r="98">
      <c r="A98" s="12" t="n"/>
      <c r="B98" s="14" t="n"/>
      <c r="C98" s="14" t="n"/>
      <c r="D98" s="14" t="n"/>
      <c r="E98" s="13" t="n"/>
      <c r="F98" s="14" t="n"/>
      <c r="G98" s="15" t="n"/>
      <c r="H98" s="19" t="str">
        <f>IF(ISNUMBER($G98),$G98-TODAY(),"")</f>
        <v/>
      </c>
      <c r="I98" s="15" t="n"/>
      <c r="J98" s="14" t="n"/>
      <c r="K98" s="13" t="n"/>
      <c r="L98" s="13" t="n"/>
      <c r="M98" s="14" t="n"/>
      <c r="N98" s="14" t="n"/>
    </row>
    <row r="99">
      <c r="A99" s="12" t="n"/>
      <c r="B99" s="14" t="n"/>
      <c r="C99" s="14" t="n"/>
      <c r="D99" s="14" t="n"/>
      <c r="E99" s="13" t="n"/>
      <c r="F99" s="14" t="n"/>
      <c r="G99" s="15" t="n"/>
      <c r="H99" s="19" t="str">
        <f>IF(ISNUMBER($G99),$G99-TODAY(),"")</f>
        <v/>
      </c>
      <c r="I99" s="15" t="n"/>
      <c r="J99" s="14" t="n"/>
      <c r="K99" s="13" t="n"/>
      <c r="L99" s="13" t="n"/>
      <c r="M99" s="14" t="n"/>
      <c r="N99" s="14" t="n"/>
    </row>
    <row r="100">
      <c r="A100" s="12" t="n"/>
      <c r="B100" s="14" t="n"/>
      <c r="C100" s="14" t="n"/>
      <c r="D100" s="14" t="n"/>
      <c r="E100" s="13" t="n"/>
      <c r="F100" s="14" t="n"/>
      <c r="G100" s="15" t="n"/>
      <c r="H100" s="19" t="str">
        <f>IF(ISNUMBER($G100),$G100-TODAY(),"")</f>
        <v/>
      </c>
      <c r="I100" s="15" t="n"/>
      <c r="J100" s="14" t="n"/>
      <c r="K100" s="13" t="n"/>
      <c r="L100" s="13" t="n"/>
      <c r="M100" s="14" t="n"/>
      <c r="N100" s="14" t="n"/>
    </row>
    <row r="101">
      <c r="A101" s="12" t="n"/>
      <c r="B101" s="14" t="n"/>
      <c r="C101" s="14" t="n"/>
      <c r="D101" s="14" t="n"/>
      <c r="E101" s="13" t="n"/>
      <c r="F101" s="14" t="n"/>
      <c r="G101" s="15" t="n"/>
      <c r="H101" s="19" t="str">
        <f>IF(ISNUMBER($G101),$G101-TODAY(),"")</f>
        <v/>
      </c>
      <c r="I101" s="15" t="n"/>
      <c r="J101" s="14" t="n"/>
      <c r="K101" s="13" t="n"/>
      <c r="L101" s="13" t="n"/>
      <c r="M101" s="14" t="n"/>
      <c r="N101" s="14" t="n"/>
    </row>
  </sheetData>
  <autoFilter ref="A1:N101"/>
  <conditionalFormatting sqref="H2:H101">
    <cfRule type="expression" priority="1" dxfId="3">
      <formula>AND(ISNUMBER($H2),$H2&lt;0,$M2&lt;&gt;"Submitted")</formula>
    </cfRule>
    <cfRule type="expression" priority="2" dxfId="2">
      <formula>AND(ISNUMBER($H2),$H2&gt;=0,$H2&lt;=14,$M2&lt;&gt;"Submitted")</formula>
    </cfRule>
  </conditionalFormatting>
  <dataValidations count="4">
    <dataValidation sqref="B2:B101" showDropDown="0" showInputMessage="0" showErrorMessage="1" allowBlank="1" errorTitle="Not on the list" error="Choose a value from the list (edit the list on the Settings tab)." type="list">
      <formula1>='Settings'!$A$71:$A$78</formula1>
    </dataValidation>
    <dataValidation sqref="E2:E101" showDropDown="0" showInputMessage="0" showErrorMessage="1" allowBlank="1" errorTitle="Not on the list" error="Choose a value from the list (edit the list on the Settings tab)." type="list">
      <formula1>='Settings'!$A$81:$A$85</formula1>
    </dataValidation>
    <dataValidation sqref="F2:F101" showDropDown="0" showInputMessage="0" showErrorMessage="1" allowBlank="1" errorTitle="Not on the list" error="Choose a value from the list (edit the list on the Settings tab)." type="list">
      <formula1>='Settings'!$A$9:$A$28</formula1>
    </dataValidation>
    <dataValidation sqref="M2:M101" showDropDown="0" showInputMessage="0" showErrorMessage="1" allowBlank="1" errorTitle="Not on the list" error="Choose a value from the list (edit the list on the Settings tab)." type="list">
      <formula1>='Settings'!$A$88:$A$91</formula1>
    </dataValidation>
  </dataValidations>
  <printOptions gridLines="0"/>
  <pageMargins left="0.75" right="0.75" top="1" bottom="1" header="0.5" footer="0.5"/>
  <pageSetup orientation="landscape" fitToHeight="0" fitToWidth="1"/>
</worksheet>
</file>

<file path=xl/worksheets/sheet5.xml><?xml version="1.0" encoding="utf-8"?>
<worksheet xmlns="http://schemas.openxmlformats.org/spreadsheetml/2006/main">
  <sheetPr>
    <tabColor rgb="002C324D"/>
    <outlinePr summaryBelow="1" summaryRight="1"/>
    <pageSetUpPr fitToPage="1"/>
  </sheetPr>
  <dimension ref="A1:K301"/>
  <sheetViews>
    <sheetView workbookViewId="0">
      <pane ySplit="1" topLeftCell="A2" activePane="bottomLeft" state="frozen"/>
      <selection pane="bottomLeft" activeCell="A1" sqref="A1"/>
    </sheetView>
  </sheetViews>
  <sheetFormatPr baseColWidth="8" defaultRowHeight="15"/>
  <cols>
    <col width="13" customWidth="1" min="1" max="1"/>
    <col width="34" customWidth="1" min="2" max="2"/>
    <col width="22" customWidth="1" min="3" max="3"/>
    <col width="22" customWidth="1" min="4" max="4"/>
    <col width="13" customWidth="1" min="5" max="5"/>
    <col width="30" customWidth="1" min="6" max="6"/>
    <col width="18" customWidth="1" min="7" max="7"/>
    <col width="18" customWidth="1" min="8" max="8"/>
    <col width="26" customWidth="1" min="9" max="9"/>
    <col width="26" customWidth="1" min="10" max="10"/>
    <col width="26" customWidth="1" min="11" max="11"/>
  </cols>
  <sheetData>
    <row r="1" ht="32" customHeight="1">
      <c r="A1" s="8" t="inlineStr">
        <is>
          <t>Date changed</t>
        </is>
      </c>
      <c r="B1" s="8" t="inlineStr">
        <is>
          <t>Data point</t>
        </is>
      </c>
      <c r="C1" s="8" t="inlineStr">
        <is>
          <t>Old value</t>
        </is>
      </c>
      <c r="D1" s="8" t="inlineStr">
        <is>
          <t>New value</t>
        </is>
      </c>
      <c r="E1" s="8" t="inlineStr">
        <is>
          <t>New as-of date</t>
        </is>
      </c>
      <c r="F1" s="8" t="inlineStr">
        <is>
          <t>Reason for the change</t>
        </is>
      </c>
      <c r="G1" s="8" t="inlineStr">
        <is>
          <t>Changed by</t>
        </is>
      </c>
      <c r="H1" s="8" t="inlineStr">
        <is>
          <t>Approved by</t>
        </is>
      </c>
      <c r="I1" s="8" t="inlineStr">
        <is>
          <t>Who was told, and when</t>
        </is>
      </c>
      <c r="J1" s="8" t="inlineStr">
        <is>
          <t>Open projects affected</t>
        </is>
      </c>
      <c r="K1" s="8" t="inlineStr">
        <is>
          <t>Notes</t>
        </is>
      </c>
    </row>
    <row r="2">
      <c r="A2" s="15" t="n"/>
      <c r="B2" s="12" t="n"/>
      <c r="C2" s="14" t="n"/>
      <c r="D2" s="14" t="n"/>
      <c r="E2" s="15" t="n"/>
      <c r="F2" s="14" t="n"/>
      <c r="G2" s="14" t="n"/>
      <c r="H2" s="14" t="n"/>
      <c r="I2" s="14" t="n"/>
      <c r="J2" s="14" t="n"/>
      <c r="K2" s="14" t="n"/>
    </row>
    <row r="3">
      <c r="A3" s="15" t="n"/>
      <c r="B3" s="12" t="n"/>
      <c r="C3" s="14" t="n"/>
      <c r="D3" s="14" t="n"/>
      <c r="E3" s="15" t="n"/>
      <c r="F3" s="14" t="n"/>
      <c r="G3" s="14" t="n"/>
      <c r="H3" s="14" t="n"/>
      <c r="I3" s="14" t="n"/>
      <c r="J3" s="14" t="n"/>
      <c r="K3" s="14" t="n"/>
    </row>
    <row r="4">
      <c r="A4" s="15" t="n"/>
      <c r="B4" s="12" t="n"/>
      <c r="C4" s="14" t="n"/>
      <c r="D4" s="14" t="n"/>
      <c r="E4" s="15" t="n"/>
      <c r="F4" s="14" t="n"/>
      <c r="G4" s="14" t="n"/>
      <c r="H4" s="14" t="n"/>
      <c r="I4" s="14" t="n"/>
      <c r="J4" s="14" t="n"/>
      <c r="K4" s="14" t="n"/>
    </row>
    <row r="5">
      <c r="A5" s="15" t="n"/>
      <c r="B5" s="12" t="n"/>
      <c r="C5" s="14" t="n"/>
      <c r="D5" s="14" t="n"/>
      <c r="E5" s="15" t="n"/>
      <c r="F5" s="14" t="n"/>
      <c r="G5" s="14" t="n"/>
      <c r="H5" s="14" t="n"/>
      <c r="I5" s="14" t="n"/>
      <c r="J5" s="14" t="n"/>
      <c r="K5" s="14" t="n"/>
    </row>
    <row r="6">
      <c r="A6" s="15" t="n"/>
      <c r="B6" s="12" t="n"/>
      <c r="C6" s="14" t="n"/>
      <c r="D6" s="14" t="n"/>
      <c r="E6" s="15" t="n"/>
      <c r="F6" s="14" t="n"/>
      <c r="G6" s="14" t="n"/>
      <c r="H6" s="14" t="n"/>
      <c r="I6" s="14" t="n"/>
      <c r="J6" s="14" t="n"/>
      <c r="K6" s="14" t="n"/>
    </row>
    <row r="7">
      <c r="A7" s="15" t="n"/>
      <c r="B7" s="12" t="n"/>
      <c r="C7" s="14" t="n"/>
      <c r="D7" s="14" t="n"/>
      <c r="E7" s="15" t="n"/>
      <c r="F7" s="14" t="n"/>
      <c r="G7" s="14" t="n"/>
      <c r="H7" s="14" t="n"/>
      <c r="I7" s="14" t="n"/>
      <c r="J7" s="14" t="n"/>
      <c r="K7" s="14" t="n"/>
    </row>
    <row r="8">
      <c r="A8" s="15" t="n"/>
      <c r="B8" s="12" t="n"/>
      <c r="C8" s="14" t="n"/>
      <c r="D8" s="14" t="n"/>
      <c r="E8" s="15" t="n"/>
      <c r="F8" s="14" t="n"/>
      <c r="G8" s="14" t="n"/>
      <c r="H8" s="14" t="n"/>
      <c r="I8" s="14" t="n"/>
      <c r="J8" s="14" t="n"/>
      <c r="K8" s="14" t="n"/>
    </row>
    <row r="9">
      <c r="A9" s="15" t="n"/>
      <c r="B9" s="12" t="n"/>
      <c r="C9" s="14" t="n"/>
      <c r="D9" s="14" t="n"/>
      <c r="E9" s="15" t="n"/>
      <c r="F9" s="14" t="n"/>
      <c r="G9" s="14" t="n"/>
      <c r="H9" s="14" t="n"/>
      <c r="I9" s="14" t="n"/>
      <c r="J9" s="14" t="n"/>
      <c r="K9" s="14" t="n"/>
    </row>
    <row r="10">
      <c r="A10" s="15" t="n"/>
      <c r="B10" s="12" t="n"/>
      <c r="C10" s="14" t="n"/>
      <c r="D10" s="14" t="n"/>
      <c r="E10" s="15" t="n"/>
      <c r="F10" s="14" t="n"/>
      <c r="G10" s="14" t="n"/>
      <c r="H10" s="14" t="n"/>
      <c r="I10" s="14" t="n"/>
      <c r="J10" s="14" t="n"/>
      <c r="K10" s="14" t="n"/>
    </row>
    <row r="11">
      <c r="A11" s="15" t="n"/>
      <c r="B11" s="12" t="n"/>
      <c r="C11" s="14" t="n"/>
      <c r="D11" s="14" t="n"/>
      <c r="E11" s="15" t="n"/>
      <c r="F11" s="14" t="n"/>
      <c r="G11" s="14" t="n"/>
      <c r="H11" s="14" t="n"/>
      <c r="I11" s="14" t="n"/>
      <c r="J11" s="14" t="n"/>
      <c r="K11" s="14" t="n"/>
    </row>
    <row r="12">
      <c r="A12" s="15" t="n"/>
      <c r="B12" s="12" t="n"/>
      <c r="C12" s="14" t="n"/>
      <c r="D12" s="14" t="n"/>
      <c r="E12" s="15" t="n"/>
      <c r="F12" s="14" t="n"/>
      <c r="G12" s="14" t="n"/>
      <c r="H12" s="14" t="n"/>
      <c r="I12" s="14" t="n"/>
      <c r="J12" s="14" t="n"/>
      <c r="K12" s="14" t="n"/>
    </row>
    <row r="13">
      <c r="A13" s="15" t="n"/>
      <c r="B13" s="12" t="n"/>
      <c r="C13" s="14" t="n"/>
      <c r="D13" s="14" t="n"/>
      <c r="E13" s="15" t="n"/>
      <c r="F13" s="14" t="n"/>
      <c r="G13" s="14" t="n"/>
      <c r="H13" s="14" t="n"/>
      <c r="I13" s="14" t="n"/>
      <c r="J13" s="14" t="n"/>
      <c r="K13" s="14" t="n"/>
    </row>
    <row r="14">
      <c r="A14" s="15" t="n"/>
      <c r="B14" s="12" t="n"/>
      <c r="C14" s="14" t="n"/>
      <c r="D14" s="14" t="n"/>
      <c r="E14" s="15" t="n"/>
      <c r="F14" s="14" t="n"/>
      <c r="G14" s="14" t="n"/>
      <c r="H14" s="14" t="n"/>
      <c r="I14" s="14" t="n"/>
      <c r="J14" s="14" t="n"/>
      <c r="K14" s="14" t="n"/>
    </row>
    <row r="15">
      <c r="A15" s="15" t="n"/>
      <c r="B15" s="12" t="n"/>
      <c r="C15" s="14" t="n"/>
      <c r="D15" s="14" t="n"/>
      <c r="E15" s="15" t="n"/>
      <c r="F15" s="14" t="n"/>
      <c r="G15" s="14" t="n"/>
      <c r="H15" s="14" t="n"/>
      <c r="I15" s="14" t="n"/>
      <c r="J15" s="14" t="n"/>
      <c r="K15" s="14" t="n"/>
    </row>
    <row r="16">
      <c r="A16" s="15" t="n"/>
      <c r="B16" s="12" t="n"/>
      <c r="C16" s="14" t="n"/>
      <c r="D16" s="14" t="n"/>
      <c r="E16" s="15" t="n"/>
      <c r="F16" s="14" t="n"/>
      <c r="G16" s="14" t="n"/>
      <c r="H16" s="14" t="n"/>
      <c r="I16" s="14" t="n"/>
      <c r="J16" s="14" t="n"/>
      <c r="K16" s="14" t="n"/>
    </row>
    <row r="17">
      <c r="A17" s="15" t="n"/>
      <c r="B17" s="12" t="n"/>
      <c r="C17" s="14" t="n"/>
      <c r="D17" s="14" t="n"/>
      <c r="E17" s="15" t="n"/>
      <c r="F17" s="14" t="n"/>
      <c r="G17" s="14" t="n"/>
      <c r="H17" s="14" t="n"/>
      <c r="I17" s="14" t="n"/>
      <c r="J17" s="14" t="n"/>
      <c r="K17" s="14" t="n"/>
    </row>
    <row r="18">
      <c r="A18" s="15" t="n"/>
      <c r="B18" s="12" t="n"/>
      <c r="C18" s="14" t="n"/>
      <c r="D18" s="14" t="n"/>
      <c r="E18" s="15" t="n"/>
      <c r="F18" s="14" t="n"/>
      <c r="G18" s="14" t="n"/>
      <c r="H18" s="14" t="n"/>
      <c r="I18" s="14" t="n"/>
      <c r="J18" s="14" t="n"/>
      <c r="K18" s="14" t="n"/>
    </row>
    <row r="19">
      <c r="A19" s="15" t="n"/>
      <c r="B19" s="12" t="n"/>
      <c r="C19" s="14" t="n"/>
      <c r="D19" s="14" t="n"/>
      <c r="E19" s="15" t="n"/>
      <c r="F19" s="14" t="n"/>
      <c r="G19" s="14" t="n"/>
      <c r="H19" s="14" t="n"/>
      <c r="I19" s="14" t="n"/>
      <c r="J19" s="14" t="n"/>
      <c r="K19" s="14" t="n"/>
    </row>
    <row r="20">
      <c r="A20" s="15" t="n"/>
      <c r="B20" s="12" t="n"/>
      <c r="C20" s="14" t="n"/>
      <c r="D20" s="14" t="n"/>
      <c r="E20" s="15" t="n"/>
      <c r="F20" s="14" t="n"/>
      <c r="G20" s="14" t="n"/>
      <c r="H20" s="14" t="n"/>
      <c r="I20" s="14" t="n"/>
      <c r="J20" s="14" t="n"/>
      <c r="K20" s="14" t="n"/>
    </row>
    <row r="21">
      <c r="A21" s="15" t="n"/>
      <c r="B21" s="12" t="n"/>
      <c r="C21" s="14" t="n"/>
      <c r="D21" s="14" t="n"/>
      <c r="E21" s="15" t="n"/>
      <c r="F21" s="14" t="n"/>
      <c r="G21" s="14" t="n"/>
      <c r="H21" s="14" t="n"/>
      <c r="I21" s="14" t="n"/>
      <c r="J21" s="14" t="n"/>
      <c r="K21" s="14" t="n"/>
    </row>
    <row r="22">
      <c r="A22" s="15" t="n"/>
      <c r="B22" s="12" t="n"/>
      <c r="C22" s="14" t="n"/>
      <c r="D22" s="14" t="n"/>
      <c r="E22" s="15" t="n"/>
      <c r="F22" s="14" t="n"/>
      <c r="G22" s="14" t="n"/>
      <c r="H22" s="14" t="n"/>
      <c r="I22" s="14" t="n"/>
      <c r="J22" s="14" t="n"/>
      <c r="K22" s="14" t="n"/>
    </row>
    <row r="23">
      <c r="A23" s="15" t="n"/>
      <c r="B23" s="12" t="n"/>
      <c r="C23" s="14" t="n"/>
      <c r="D23" s="14" t="n"/>
      <c r="E23" s="15" t="n"/>
      <c r="F23" s="14" t="n"/>
      <c r="G23" s="14" t="n"/>
      <c r="H23" s="14" t="n"/>
      <c r="I23" s="14" t="n"/>
      <c r="J23" s="14" t="n"/>
      <c r="K23" s="14" t="n"/>
    </row>
    <row r="24">
      <c r="A24" s="15" t="n"/>
      <c r="B24" s="12" t="n"/>
      <c r="C24" s="14" t="n"/>
      <c r="D24" s="14" t="n"/>
      <c r="E24" s="15" t="n"/>
      <c r="F24" s="14" t="n"/>
      <c r="G24" s="14" t="n"/>
      <c r="H24" s="14" t="n"/>
      <c r="I24" s="14" t="n"/>
      <c r="J24" s="14" t="n"/>
      <c r="K24" s="14" t="n"/>
    </row>
    <row r="25">
      <c r="A25" s="15" t="n"/>
      <c r="B25" s="12" t="n"/>
      <c r="C25" s="14" t="n"/>
      <c r="D25" s="14" t="n"/>
      <c r="E25" s="15" t="n"/>
      <c r="F25" s="14" t="n"/>
      <c r="G25" s="14" t="n"/>
      <c r="H25" s="14" t="n"/>
      <c r="I25" s="14" t="n"/>
      <c r="J25" s="14" t="n"/>
      <c r="K25" s="14" t="n"/>
    </row>
    <row r="26">
      <c r="A26" s="15" t="n"/>
      <c r="B26" s="12" t="n"/>
      <c r="C26" s="14" t="n"/>
      <c r="D26" s="14" t="n"/>
      <c r="E26" s="15" t="n"/>
      <c r="F26" s="14" t="n"/>
      <c r="G26" s="14" t="n"/>
      <c r="H26" s="14" t="n"/>
      <c r="I26" s="14" t="n"/>
      <c r="J26" s="14" t="n"/>
      <c r="K26" s="14" t="n"/>
    </row>
    <row r="27">
      <c r="A27" s="15" t="n"/>
      <c r="B27" s="12" t="n"/>
      <c r="C27" s="14" t="n"/>
      <c r="D27" s="14" t="n"/>
      <c r="E27" s="15" t="n"/>
      <c r="F27" s="14" t="n"/>
      <c r="G27" s="14" t="n"/>
      <c r="H27" s="14" t="n"/>
      <c r="I27" s="14" t="n"/>
      <c r="J27" s="14" t="n"/>
      <c r="K27" s="14" t="n"/>
    </row>
    <row r="28">
      <c r="A28" s="15" t="n"/>
      <c r="B28" s="12" t="n"/>
      <c r="C28" s="14" t="n"/>
      <c r="D28" s="14" t="n"/>
      <c r="E28" s="15" t="n"/>
      <c r="F28" s="14" t="n"/>
      <c r="G28" s="14" t="n"/>
      <c r="H28" s="14" t="n"/>
      <c r="I28" s="14" t="n"/>
      <c r="J28" s="14" t="n"/>
      <c r="K28" s="14" t="n"/>
    </row>
    <row r="29">
      <c r="A29" s="15" t="n"/>
      <c r="B29" s="12" t="n"/>
      <c r="C29" s="14" t="n"/>
      <c r="D29" s="14" t="n"/>
      <c r="E29" s="15" t="n"/>
      <c r="F29" s="14" t="n"/>
      <c r="G29" s="14" t="n"/>
      <c r="H29" s="14" t="n"/>
      <c r="I29" s="14" t="n"/>
      <c r="J29" s="14" t="n"/>
      <c r="K29" s="14" t="n"/>
    </row>
    <row r="30">
      <c r="A30" s="15" t="n"/>
      <c r="B30" s="12" t="n"/>
      <c r="C30" s="14" t="n"/>
      <c r="D30" s="14" t="n"/>
      <c r="E30" s="15" t="n"/>
      <c r="F30" s="14" t="n"/>
      <c r="G30" s="14" t="n"/>
      <c r="H30" s="14" t="n"/>
      <c r="I30" s="14" t="n"/>
      <c r="J30" s="14" t="n"/>
      <c r="K30" s="14" t="n"/>
    </row>
    <row r="31">
      <c r="A31" s="15" t="n"/>
      <c r="B31" s="12" t="n"/>
      <c r="C31" s="14" t="n"/>
      <c r="D31" s="14" t="n"/>
      <c r="E31" s="15" t="n"/>
      <c r="F31" s="14" t="n"/>
      <c r="G31" s="14" t="n"/>
      <c r="H31" s="14" t="n"/>
      <c r="I31" s="14" t="n"/>
      <c r="J31" s="14" t="n"/>
      <c r="K31" s="14" t="n"/>
    </row>
    <row r="32">
      <c r="A32" s="15" t="n"/>
      <c r="B32" s="12" t="n"/>
      <c r="C32" s="14" t="n"/>
      <c r="D32" s="14" t="n"/>
      <c r="E32" s="15" t="n"/>
      <c r="F32" s="14" t="n"/>
      <c r="G32" s="14" t="n"/>
      <c r="H32" s="14" t="n"/>
      <c r="I32" s="14" t="n"/>
      <c r="J32" s="14" t="n"/>
      <c r="K32" s="14" t="n"/>
    </row>
    <row r="33">
      <c r="A33" s="15" t="n"/>
      <c r="B33" s="12" t="n"/>
      <c r="C33" s="14" t="n"/>
      <c r="D33" s="14" t="n"/>
      <c r="E33" s="15" t="n"/>
      <c r="F33" s="14" t="n"/>
      <c r="G33" s="14" t="n"/>
      <c r="H33" s="14" t="n"/>
      <c r="I33" s="14" t="n"/>
      <c r="J33" s="14" t="n"/>
      <c r="K33" s="14" t="n"/>
    </row>
    <row r="34">
      <c r="A34" s="15" t="n"/>
      <c r="B34" s="12" t="n"/>
      <c r="C34" s="14" t="n"/>
      <c r="D34" s="14" t="n"/>
      <c r="E34" s="15" t="n"/>
      <c r="F34" s="14" t="n"/>
      <c r="G34" s="14" t="n"/>
      <c r="H34" s="14" t="n"/>
      <c r="I34" s="14" t="n"/>
      <c r="J34" s="14" t="n"/>
      <c r="K34" s="14" t="n"/>
    </row>
    <row r="35">
      <c r="A35" s="15" t="n"/>
      <c r="B35" s="12" t="n"/>
      <c r="C35" s="14" t="n"/>
      <c r="D35" s="14" t="n"/>
      <c r="E35" s="15" t="n"/>
      <c r="F35" s="14" t="n"/>
      <c r="G35" s="14" t="n"/>
      <c r="H35" s="14" t="n"/>
      <c r="I35" s="14" t="n"/>
      <c r="J35" s="14" t="n"/>
      <c r="K35" s="14" t="n"/>
    </row>
    <row r="36">
      <c r="A36" s="15" t="n"/>
      <c r="B36" s="12" t="n"/>
      <c r="C36" s="14" t="n"/>
      <c r="D36" s="14" t="n"/>
      <c r="E36" s="15" t="n"/>
      <c r="F36" s="14" t="n"/>
      <c r="G36" s="14" t="n"/>
      <c r="H36" s="14" t="n"/>
      <c r="I36" s="14" t="n"/>
      <c r="J36" s="14" t="n"/>
      <c r="K36" s="14" t="n"/>
    </row>
    <row r="37">
      <c r="A37" s="15" t="n"/>
      <c r="B37" s="12" t="n"/>
      <c r="C37" s="14" t="n"/>
      <c r="D37" s="14" t="n"/>
      <c r="E37" s="15" t="n"/>
      <c r="F37" s="14" t="n"/>
      <c r="G37" s="14" t="n"/>
      <c r="H37" s="14" t="n"/>
      <c r="I37" s="14" t="n"/>
      <c r="J37" s="14" t="n"/>
      <c r="K37" s="14" t="n"/>
    </row>
    <row r="38">
      <c r="A38" s="15" t="n"/>
      <c r="B38" s="12" t="n"/>
      <c r="C38" s="14" t="n"/>
      <c r="D38" s="14" t="n"/>
      <c r="E38" s="15" t="n"/>
      <c r="F38" s="14" t="n"/>
      <c r="G38" s="14" t="n"/>
      <c r="H38" s="14" t="n"/>
      <c r="I38" s="14" t="n"/>
      <c r="J38" s="14" t="n"/>
      <c r="K38" s="14" t="n"/>
    </row>
    <row r="39">
      <c r="A39" s="15" t="n"/>
      <c r="B39" s="12" t="n"/>
      <c r="C39" s="14" t="n"/>
      <c r="D39" s="14" t="n"/>
      <c r="E39" s="15" t="n"/>
      <c r="F39" s="14" t="n"/>
      <c r="G39" s="14" t="n"/>
      <c r="H39" s="14" t="n"/>
      <c r="I39" s="14" t="n"/>
      <c r="J39" s="14" t="n"/>
      <c r="K39" s="14" t="n"/>
    </row>
    <row r="40">
      <c r="A40" s="15" t="n"/>
      <c r="B40" s="12" t="n"/>
      <c r="C40" s="14" t="n"/>
      <c r="D40" s="14" t="n"/>
      <c r="E40" s="15" t="n"/>
      <c r="F40" s="14" t="n"/>
      <c r="G40" s="14" t="n"/>
      <c r="H40" s="14" t="n"/>
      <c r="I40" s="14" t="n"/>
      <c r="J40" s="14" t="n"/>
      <c r="K40" s="14" t="n"/>
    </row>
    <row r="41">
      <c r="A41" s="15" t="n"/>
      <c r="B41" s="12" t="n"/>
      <c r="C41" s="14" t="n"/>
      <c r="D41" s="14" t="n"/>
      <c r="E41" s="15" t="n"/>
      <c r="F41" s="14" t="n"/>
      <c r="G41" s="14" t="n"/>
      <c r="H41" s="14" t="n"/>
      <c r="I41" s="14" t="n"/>
      <c r="J41" s="14" t="n"/>
      <c r="K41" s="14" t="n"/>
    </row>
    <row r="42">
      <c r="A42" s="15" t="n"/>
      <c r="B42" s="12" t="n"/>
      <c r="C42" s="14" t="n"/>
      <c r="D42" s="14" t="n"/>
      <c r="E42" s="15" t="n"/>
      <c r="F42" s="14" t="n"/>
      <c r="G42" s="14" t="n"/>
      <c r="H42" s="14" t="n"/>
      <c r="I42" s="14" t="n"/>
      <c r="J42" s="14" t="n"/>
      <c r="K42" s="14" t="n"/>
    </row>
    <row r="43">
      <c r="A43" s="15" t="n"/>
      <c r="B43" s="12" t="n"/>
      <c r="C43" s="14" t="n"/>
      <c r="D43" s="14" t="n"/>
      <c r="E43" s="15" t="n"/>
      <c r="F43" s="14" t="n"/>
      <c r="G43" s="14" t="n"/>
      <c r="H43" s="14" t="n"/>
      <c r="I43" s="14" t="n"/>
      <c r="J43" s="14" t="n"/>
      <c r="K43" s="14" t="n"/>
    </row>
    <row r="44">
      <c r="A44" s="15" t="n"/>
      <c r="B44" s="12" t="n"/>
      <c r="C44" s="14" t="n"/>
      <c r="D44" s="14" t="n"/>
      <c r="E44" s="15" t="n"/>
      <c r="F44" s="14" t="n"/>
      <c r="G44" s="14" t="n"/>
      <c r="H44" s="14" t="n"/>
      <c r="I44" s="14" t="n"/>
      <c r="J44" s="14" t="n"/>
      <c r="K44" s="14" t="n"/>
    </row>
    <row r="45">
      <c r="A45" s="15" t="n"/>
      <c r="B45" s="12" t="n"/>
      <c r="C45" s="14" t="n"/>
      <c r="D45" s="14" t="n"/>
      <c r="E45" s="15" t="n"/>
      <c r="F45" s="14" t="n"/>
      <c r="G45" s="14" t="n"/>
      <c r="H45" s="14" t="n"/>
      <c r="I45" s="14" t="n"/>
      <c r="J45" s="14" t="n"/>
      <c r="K45" s="14" t="n"/>
    </row>
    <row r="46">
      <c r="A46" s="15" t="n"/>
      <c r="B46" s="12" t="n"/>
      <c r="C46" s="14" t="n"/>
      <c r="D46" s="14" t="n"/>
      <c r="E46" s="15" t="n"/>
      <c r="F46" s="14" t="n"/>
      <c r="G46" s="14" t="n"/>
      <c r="H46" s="14" t="n"/>
      <c r="I46" s="14" t="n"/>
      <c r="J46" s="14" t="n"/>
      <c r="K46" s="14" t="n"/>
    </row>
    <row r="47">
      <c r="A47" s="15" t="n"/>
      <c r="B47" s="12" t="n"/>
      <c r="C47" s="14" t="n"/>
      <c r="D47" s="14" t="n"/>
      <c r="E47" s="15" t="n"/>
      <c r="F47" s="14" t="n"/>
      <c r="G47" s="14" t="n"/>
      <c r="H47" s="14" t="n"/>
      <c r="I47" s="14" t="n"/>
      <c r="J47" s="14" t="n"/>
      <c r="K47" s="14" t="n"/>
    </row>
    <row r="48">
      <c r="A48" s="15" t="n"/>
      <c r="B48" s="12" t="n"/>
      <c r="C48" s="14" t="n"/>
      <c r="D48" s="14" t="n"/>
      <c r="E48" s="15" t="n"/>
      <c r="F48" s="14" t="n"/>
      <c r="G48" s="14" t="n"/>
      <c r="H48" s="14" t="n"/>
      <c r="I48" s="14" t="n"/>
      <c r="J48" s="14" t="n"/>
      <c r="K48" s="14" t="n"/>
    </row>
    <row r="49">
      <c r="A49" s="15" t="n"/>
      <c r="B49" s="12" t="n"/>
      <c r="C49" s="14" t="n"/>
      <c r="D49" s="14" t="n"/>
      <c r="E49" s="15" t="n"/>
      <c r="F49" s="14" t="n"/>
      <c r="G49" s="14" t="n"/>
      <c r="H49" s="14" t="n"/>
      <c r="I49" s="14" t="n"/>
      <c r="J49" s="14" t="n"/>
      <c r="K49" s="14" t="n"/>
    </row>
    <row r="50">
      <c r="A50" s="15" t="n"/>
      <c r="B50" s="12" t="n"/>
      <c r="C50" s="14" t="n"/>
      <c r="D50" s="14" t="n"/>
      <c r="E50" s="15" t="n"/>
      <c r="F50" s="14" t="n"/>
      <c r="G50" s="14" t="n"/>
      <c r="H50" s="14" t="n"/>
      <c r="I50" s="14" t="n"/>
      <c r="J50" s="14" t="n"/>
      <c r="K50" s="14" t="n"/>
    </row>
    <row r="51">
      <c r="A51" s="15" t="n"/>
      <c r="B51" s="12" t="n"/>
      <c r="C51" s="14" t="n"/>
      <c r="D51" s="14" t="n"/>
      <c r="E51" s="15" t="n"/>
      <c r="F51" s="14" t="n"/>
      <c r="G51" s="14" t="n"/>
      <c r="H51" s="14" t="n"/>
      <c r="I51" s="14" t="n"/>
      <c r="J51" s="14" t="n"/>
      <c r="K51" s="14" t="n"/>
    </row>
    <row r="52">
      <c r="A52" s="15" t="n"/>
      <c r="B52" s="12" t="n"/>
      <c r="C52" s="14" t="n"/>
      <c r="D52" s="14" t="n"/>
      <c r="E52" s="15" t="n"/>
      <c r="F52" s="14" t="n"/>
      <c r="G52" s="14" t="n"/>
      <c r="H52" s="14" t="n"/>
      <c r="I52" s="14" t="n"/>
      <c r="J52" s="14" t="n"/>
      <c r="K52" s="14" t="n"/>
    </row>
    <row r="53">
      <c r="A53" s="15" t="n"/>
      <c r="B53" s="12" t="n"/>
      <c r="C53" s="14" t="n"/>
      <c r="D53" s="14" t="n"/>
      <c r="E53" s="15" t="n"/>
      <c r="F53" s="14" t="n"/>
      <c r="G53" s="14" t="n"/>
      <c r="H53" s="14" t="n"/>
      <c r="I53" s="14" t="n"/>
      <c r="J53" s="14" t="n"/>
      <c r="K53" s="14" t="n"/>
    </row>
    <row r="54">
      <c r="A54" s="15" t="n"/>
      <c r="B54" s="12" t="n"/>
      <c r="C54" s="14" t="n"/>
      <c r="D54" s="14" t="n"/>
      <c r="E54" s="15" t="n"/>
      <c r="F54" s="14" t="n"/>
      <c r="G54" s="14" t="n"/>
      <c r="H54" s="14" t="n"/>
      <c r="I54" s="14" t="n"/>
      <c r="J54" s="14" t="n"/>
      <c r="K54" s="14" t="n"/>
    </row>
    <row r="55">
      <c r="A55" s="15" t="n"/>
      <c r="B55" s="12" t="n"/>
      <c r="C55" s="14" t="n"/>
      <c r="D55" s="14" t="n"/>
      <c r="E55" s="15" t="n"/>
      <c r="F55" s="14" t="n"/>
      <c r="G55" s="14" t="n"/>
      <c r="H55" s="14" t="n"/>
      <c r="I55" s="14" t="n"/>
      <c r="J55" s="14" t="n"/>
      <c r="K55" s="14" t="n"/>
    </row>
    <row r="56">
      <c r="A56" s="15" t="n"/>
      <c r="B56" s="12" t="n"/>
      <c r="C56" s="14" t="n"/>
      <c r="D56" s="14" t="n"/>
      <c r="E56" s="15" t="n"/>
      <c r="F56" s="14" t="n"/>
      <c r="G56" s="14" t="n"/>
      <c r="H56" s="14" t="n"/>
      <c r="I56" s="14" t="n"/>
      <c r="J56" s="14" t="n"/>
      <c r="K56" s="14" t="n"/>
    </row>
    <row r="57">
      <c r="A57" s="15" t="n"/>
      <c r="B57" s="12" t="n"/>
      <c r="C57" s="14" t="n"/>
      <c r="D57" s="14" t="n"/>
      <c r="E57" s="15" t="n"/>
      <c r="F57" s="14" t="n"/>
      <c r="G57" s="14" t="n"/>
      <c r="H57" s="14" t="n"/>
      <c r="I57" s="14" t="n"/>
      <c r="J57" s="14" t="n"/>
      <c r="K57" s="14" t="n"/>
    </row>
    <row r="58">
      <c r="A58" s="15" t="n"/>
      <c r="B58" s="12" t="n"/>
      <c r="C58" s="14" t="n"/>
      <c r="D58" s="14" t="n"/>
      <c r="E58" s="15" t="n"/>
      <c r="F58" s="14" t="n"/>
      <c r="G58" s="14" t="n"/>
      <c r="H58" s="14" t="n"/>
      <c r="I58" s="14" t="n"/>
      <c r="J58" s="14" t="n"/>
      <c r="K58" s="14" t="n"/>
    </row>
    <row r="59">
      <c r="A59" s="15" t="n"/>
      <c r="B59" s="12" t="n"/>
      <c r="C59" s="14" t="n"/>
      <c r="D59" s="14" t="n"/>
      <c r="E59" s="15" t="n"/>
      <c r="F59" s="14" t="n"/>
      <c r="G59" s="14" t="n"/>
      <c r="H59" s="14" t="n"/>
      <c r="I59" s="14" t="n"/>
      <c r="J59" s="14" t="n"/>
      <c r="K59" s="14" t="n"/>
    </row>
    <row r="60">
      <c r="A60" s="15" t="n"/>
      <c r="B60" s="12" t="n"/>
      <c r="C60" s="14" t="n"/>
      <c r="D60" s="14" t="n"/>
      <c r="E60" s="15" t="n"/>
      <c r="F60" s="14" t="n"/>
      <c r="G60" s="14" t="n"/>
      <c r="H60" s="14" t="n"/>
      <c r="I60" s="14" t="n"/>
      <c r="J60" s="14" t="n"/>
      <c r="K60" s="14" t="n"/>
    </row>
    <row r="61">
      <c r="A61" s="15" t="n"/>
      <c r="B61" s="12" t="n"/>
      <c r="C61" s="14" t="n"/>
      <c r="D61" s="14" t="n"/>
      <c r="E61" s="15" t="n"/>
      <c r="F61" s="14" t="n"/>
      <c r="G61" s="14" t="n"/>
      <c r="H61" s="14" t="n"/>
      <c r="I61" s="14" t="n"/>
      <c r="J61" s="14" t="n"/>
      <c r="K61" s="14" t="n"/>
    </row>
    <row r="62">
      <c r="A62" s="15" t="n"/>
      <c r="B62" s="12" t="n"/>
      <c r="C62" s="14" t="n"/>
      <c r="D62" s="14" t="n"/>
      <c r="E62" s="15" t="n"/>
      <c r="F62" s="14" t="n"/>
      <c r="G62" s="14" t="n"/>
      <c r="H62" s="14" t="n"/>
      <c r="I62" s="14" t="n"/>
      <c r="J62" s="14" t="n"/>
      <c r="K62" s="14" t="n"/>
    </row>
    <row r="63">
      <c r="A63" s="15" t="n"/>
      <c r="B63" s="12" t="n"/>
      <c r="C63" s="14" t="n"/>
      <c r="D63" s="14" t="n"/>
      <c r="E63" s="15" t="n"/>
      <c r="F63" s="14" t="n"/>
      <c r="G63" s="14" t="n"/>
      <c r="H63" s="14" t="n"/>
      <c r="I63" s="14" t="n"/>
      <c r="J63" s="14" t="n"/>
      <c r="K63" s="14" t="n"/>
    </row>
    <row r="64">
      <c r="A64" s="15" t="n"/>
      <c r="B64" s="12" t="n"/>
      <c r="C64" s="14" t="n"/>
      <c r="D64" s="14" t="n"/>
      <c r="E64" s="15" t="n"/>
      <c r="F64" s="14" t="n"/>
      <c r="G64" s="14" t="n"/>
      <c r="H64" s="14" t="n"/>
      <c r="I64" s="14" t="n"/>
      <c r="J64" s="14" t="n"/>
      <c r="K64" s="14" t="n"/>
    </row>
    <row r="65">
      <c r="A65" s="15" t="n"/>
      <c r="B65" s="12" t="n"/>
      <c r="C65" s="14" t="n"/>
      <c r="D65" s="14" t="n"/>
      <c r="E65" s="15" t="n"/>
      <c r="F65" s="14" t="n"/>
      <c r="G65" s="14" t="n"/>
      <c r="H65" s="14" t="n"/>
      <c r="I65" s="14" t="n"/>
      <c r="J65" s="14" t="n"/>
      <c r="K65" s="14" t="n"/>
    </row>
    <row r="66">
      <c r="A66" s="15" t="n"/>
      <c r="B66" s="12" t="n"/>
      <c r="C66" s="14" t="n"/>
      <c r="D66" s="14" t="n"/>
      <c r="E66" s="15" t="n"/>
      <c r="F66" s="14" t="n"/>
      <c r="G66" s="14" t="n"/>
      <c r="H66" s="14" t="n"/>
      <c r="I66" s="14" t="n"/>
      <c r="J66" s="14" t="n"/>
      <c r="K66" s="14" t="n"/>
    </row>
    <row r="67">
      <c r="A67" s="15" t="n"/>
      <c r="B67" s="12" t="n"/>
      <c r="C67" s="14" t="n"/>
      <c r="D67" s="14" t="n"/>
      <c r="E67" s="15" t="n"/>
      <c r="F67" s="14" t="n"/>
      <c r="G67" s="14" t="n"/>
      <c r="H67" s="14" t="n"/>
      <c r="I67" s="14" t="n"/>
      <c r="J67" s="14" t="n"/>
      <c r="K67" s="14" t="n"/>
    </row>
    <row r="68">
      <c r="A68" s="15" t="n"/>
      <c r="B68" s="12" t="n"/>
      <c r="C68" s="14" t="n"/>
      <c r="D68" s="14" t="n"/>
      <c r="E68" s="15" t="n"/>
      <c r="F68" s="14" t="n"/>
      <c r="G68" s="14" t="n"/>
      <c r="H68" s="14" t="n"/>
      <c r="I68" s="14" t="n"/>
      <c r="J68" s="14" t="n"/>
      <c r="K68" s="14" t="n"/>
    </row>
    <row r="69">
      <c r="A69" s="15" t="n"/>
      <c r="B69" s="12" t="n"/>
      <c r="C69" s="14" t="n"/>
      <c r="D69" s="14" t="n"/>
      <c r="E69" s="15" t="n"/>
      <c r="F69" s="14" t="n"/>
      <c r="G69" s="14" t="n"/>
      <c r="H69" s="14" t="n"/>
      <c r="I69" s="14" t="n"/>
      <c r="J69" s="14" t="n"/>
      <c r="K69" s="14" t="n"/>
    </row>
    <row r="70">
      <c r="A70" s="15" t="n"/>
      <c r="B70" s="12" t="n"/>
      <c r="C70" s="14" t="n"/>
      <c r="D70" s="14" t="n"/>
      <c r="E70" s="15" t="n"/>
      <c r="F70" s="14" t="n"/>
      <c r="G70" s="14" t="n"/>
      <c r="H70" s="14" t="n"/>
      <c r="I70" s="14" t="n"/>
      <c r="J70" s="14" t="n"/>
      <c r="K70" s="14" t="n"/>
    </row>
    <row r="71">
      <c r="A71" s="15" t="n"/>
      <c r="B71" s="12" t="n"/>
      <c r="C71" s="14" t="n"/>
      <c r="D71" s="14" t="n"/>
      <c r="E71" s="15" t="n"/>
      <c r="F71" s="14" t="n"/>
      <c r="G71" s="14" t="n"/>
      <c r="H71" s="14" t="n"/>
      <c r="I71" s="14" t="n"/>
      <c r="J71" s="14" t="n"/>
      <c r="K71" s="14" t="n"/>
    </row>
    <row r="72">
      <c r="A72" s="15" t="n"/>
      <c r="B72" s="12" t="n"/>
      <c r="C72" s="14" t="n"/>
      <c r="D72" s="14" t="n"/>
      <c r="E72" s="15" t="n"/>
      <c r="F72" s="14" t="n"/>
      <c r="G72" s="14" t="n"/>
      <c r="H72" s="14" t="n"/>
      <c r="I72" s="14" t="n"/>
      <c r="J72" s="14" t="n"/>
      <c r="K72" s="14" t="n"/>
    </row>
    <row r="73">
      <c r="A73" s="15" t="n"/>
      <c r="B73" s="12" t="n"/>
      <c r="C73" s="14" t="n"/>
      <c r="D73" s="14" t="n"/>
      <c r="E73" s="15" t="n"/>
      <c r="F73" s="14" t="n"/>
      <c r="G73" s="14" t="n"/>
      <c r="H73" s="14" t="n"/>
      <c r="I73" s="14" t="n"/>
      <c r="J73" s="14" t="n"/>
      <c r="K73" s="14" t="n"/>
    </row>
    <row r="74">
      <c r="A74" s="15" t="n"/>
      <c r="B74" s="12" t="n"/>
      <c r="C74" s="14" t="n"/>
      <c r="D74" s="14" t="n"/>
      <c r="E74" s="15" t="n"/>
      <c r="F74" s="14" t="n"/>
      <c r="G74" s="14" t="n"/>
      <c r="H74" s="14" t="n"/>
      <c r="I74" s="14" t="n"/>
      <c r="J74" s="14" t="n"/>
      <c r="K74" s="14" t="n"/>
    </row>
    <row r="75">
      <c r="A75" s="15" t="n"/>
      <c r="B75" s="12" t="n"/>
      <c r="C75" s="14" t="n"/>
      <c r="D75" s="14" t="n"/>
      <c r="E75" s="15" t="n"/>
      <c r="F75" s="14" t="n"/>
      <c r="G75" s="14" t="n"/>
      <c r="H75" s="14" t="n"/>
      <c r="I75" s="14" t="n"/>
      <c r="J75" s="14" t="n"/>
      <c r="K75" s="14" t="n"/>
    </row>
    <row r="76">
      <c r="A76" s="15" t="n"/>
      <c r="B76" s="12" t="n"/>
      <c r="C76" s="14" t="n"/>
      <c r="D76" s="14" t="n"/>
      <c r="E76" s="15" t="n"/>
      <c r="F76" s="14" t="n"/>
      <c r="G76" s="14" t="n"/>
      <c r="H76" s="14" t="n"/>
      <c r="I76" s="14" t="n"/>
      <c r="J76" s="14" t="n"/>
      <c r="K76" s="14" t="n"/>
    </row>
    <row r="77">
      <c r="A77" s="15" t="n"/>
      <c r="B77" s="12" t="n"/>
      <c r="C77" s="14" t="n"/>
      <c r="D77" s="14" t="n"/>
      <c r="E77" s="15" t="n"/>
      <c r="F77" s="14" t="n"/>
      <c r="G77" s="14" t="n"/>
      <c r="H77" s="14" t="n"/>
      <c r="I77" s="14" t="n"/>
      <c r="J77" s="14" t="n"/>
      <c r="K77" s="14" t="n"/>
    </row>
    <row r="78">
      <c r="A78" s="15" t="n"/>
      <c r="B78" s="12" t="n"/>
      <c r="C78" s="14" t="n"/>
      <c r="D78" s="14" t="n"/>
      <c r="E78" s="15" t="n"/>
      <c r="F78" s="14" t="n"/>
      <c r="G78" s="14" t="n"/>
      <c r="H78" s="14" t="n"/>
      <c r="I78" s="14" t="n"/>
      <c r="J78" s="14" t="n"/>
      <c r="K78" s="14" t="n"/>
    </row>
    <row r="79">
      <c r="A79" s="15" t="n"/>
      <c r="B79" s="12" t="n"/>
      <c r="C79" s="14" t="n"/>
      <c r="D79" s="14" t="n"/>
      <c r="E79" s="15" t="n"/>
      <c r="F79" s="14" t="n"/>
      <c r="G79" s="14" t="n"/>
      <c r="H79" s="14" t="n"/>
      <c r="I79" s="14" t="n"/>
      <c r="J79" s="14" t="n"/>
      <c r="K79" s="14" t="n"/>
    </row>
    <row r="80">
      <c r="A80" s="15" t="n"/>
      <c r="B80" s="12" t="n"/>
      <c r="C80" s="14" t="n"/>
      <c r="D80" s="14" t="n"/>
      <c r="E80" s="15" t="n"/>
      <c r="F80" s="14" t="n"/>
      <c r="G80" s="14" t="n"/>
      <c r="H80" s="14" t="n"/>
      <c r="I80" s="14" t="n"/>
      <c r="J80" s="14" t="n"/>
      <c r="K80" s="14" t="n"/>
    </row>
    <row r="81">
      <c r="A81" s="15" t="n"/>
      <c r="B81" s="12" t="n"/>
      <c r="C81" s="14" t="n"/>
      <c r="D81" s="14" t="n"/>
      <c r="E81" s="15" t="n"/>
      <c r="F81" s="14" t="n"/>
      <c r="G81" s="14" t="n"/>
      <c r="H81" s="14" t="n"/>
      <c r="I81" s="14" t="n"/>
      <c r="J81" s="14" t="n"/>
      <c r="K81" s="14" t="n"/>
    </row>
    <row r="82">
      <c r="A82" s="15" t="n"/>
      <c r="B82" s="12" t="n"/>
      <c r="C82" s="14" t="n"/>
      <c r="D82" s="14" t="n"/>
      <c r="E82" s="15" t="n"/>
      <c r="F82" s="14" t="n"/>
      <c r="G82" s="14" t="n"/>
      <c r="H82" s="14" t="n"/>
      <c r="I82" s="14" t="n"/>
      <c r="J82" s="14" t="n"/>
      <c r="K82" s="14" t="n"/>
    </row>
    <row r="83">
      <c r="A83" s="15" t="n"/>
      <c r="B83" s="12" t="n"/>
      <c r="C83" s="14" t="n"/>
      <c r="D83" s="14" t="n"/>
      <c r="E83" s="15" t="n"/>
      <c r="F83" s="14" t="n"/>
      <c r="G83" s="14" t="n"/>
      <c r="H83" s="14" t="n"/>
      <c r="I83" s="14" t="n"/>
      <c r="J83" s="14" t="n"/>
      <c r="K83" s="14" t="n"/>
    </row>
    <row r="84">
      <c r="A84" s="15" t="n"/>
      <c r="B84" s="12" t="n"/>
      <c r="C84" s="14" t="n"/>
      <c r="D84" s="14" t="n"/>
      <c r="E84" s="15" t="n"/>
      <c r="F84" s="14" t="n"/>
      <c r="G84" s="14" t="n"/>
      <c r="H84" s="14" t="n"/>
      <c r="I84" s="14" t="n"/>
      <c r="J84" s="14" t="n"/>
      <c r="K84" s="14" t="n"/>
    </row>
    <row r="85">
      <c r="A85" s="15" t="n"/>
      <c r="B85" s="12" t="n"/>
      <c r="C85" s="14" t="n"/>
      <c r="D85" s="14" t="n"/>
      <c r="E85" s="15" t="n"/>
      <c r="F85" s="14" t="n"/>
      <c r="G85" s="14" t="n"/>
      <c r="H85" s="14" t="n"/>
      <c r="I85" s="14" t="n"/>
      <c r="J85" s="14" t="n"/>
      <c r="K85" s="14" t="n"/>
    </row>
    <row r="86">
      <c r="A86" s="15" t="n"/>
      <c r="B86" s="12" t="n"/>
      <c r="C86" s="14" t="n"/>
      <c r="D86" s="14" t="n"/>
      <c r="E86" s="15" t="n"/>
      <c r="F86" s="14" t="n"/>
      <c r="G86" s="14" t="n"/>
      <c r="H86" s="14" t="n"/>
      <c r="I86" s="14" t="n"/>
      <c r="J86" s="14" t="n"/>
      <c r="K86" s="14" t="n"/>
    </row>
    <row r="87">
      <c r="A87" s="15" t="n"/>
      <c r="B87" s="12" t="n"/>
      <c r="C87" s="14" t="n"/>
      <c r="D87" s="14" t="n"/>
      <c r="E87" s="15" t="n"/>
      <c r="F87" s="14" t="n"/>
      <c r="G87" s="14" t="n"/>
      <c r="H87" s="14" t="n"/>
      <c r="I87" s="14" t="n"/>
      <c r="J87" s="14" t="n"/>
      <c r="K87" s="14" t="n"/>
    </row>
    <row r="88">
      <c r="A88" s="15" t="n"/>
      <c r="B88" s="12" t="n"/>
      <c r="C88" s="14" t="n"/>
      <c r="D88" s="14" t="n"/>
      <c r="E88" s="15" t="n"/>
      <c r="F88" s="14" t="n"/>
      <c r="G88" s="14" t="n"/>
      <c r="H88" s="14" t="n"/>
      <c r="I88" s="14" t="n"/>
      <c r="J88" s="14" t="n"/>
      <c r="K88" s="14" t="n"/>
    </row>
    <row r="89">
      <c r="A89" s="15" t="n"/>
      <c r="B89" s="12" t="n"/>
      <c r="C89" s="14" t="n"/>
      <c r="D89" s="14" t="n"/>
      <c r="E89" s="15" t="n"/>
      <c r="F89" s="14" t="n"/>
      <c r="G89" s="14" t="n"/>
      <c r="H89" s="14" t="n"/>
      <c r="I89" s="14" t="n"/>
      <c r="J89" s="14" t="n"/>
      <c r="K89" s="14" t="n"/>
    </row>
    <row r="90">
      <c r="A90" s="15" t="n"/>
      <c r="B90" s="12" t="n"/>
      <c r="C90" s="14" t="n"/>
      <c r="D90" s="14" t="n"/>
      <c r="E90" s="15" t="n"/>
      <c r="F90" s="14" t="n"/>
      <c r="G90" s="14" t="n"/>
      <c r="H90" s="14" t="n"/>
      <c r="I90" s="14" t="n"/>
      <c r="J90" s="14" t="n"/>
      <c r="K90" s="14" t="n"/>
    </row>
    <row r="91">
      <c r="A91" s="15" t="n"/>
      <c r="B91" s="12" t="n"/>
      <c r="C91" s="14" t="n"/>
      <c r="D91" s="14" t="n"/>
      <c r="E91" s="15" t="n"/>
      <c r="F91" s="14" t="n"/>
      <c r="G91" s="14" t="n"/>
      <c r="H91" s="14" t="n"/>
      <c r="I91" s="14" t="n"/>
      <c r="J91" s="14" t="n"/>
      <c r="K91" s="14" t="n"/>
    </row>
    <row r="92">
      <c r="A92" s="15" t="n"/>
      <c r="B92" s="12" t="n"/>
      <c r="C92" s="14" t="n"/>
      <c r="D92" s="14" t="n"/>
      <c r="E92" s="15" t="n"/>
      <c r="F92" s="14" t="n"/>
      <c r="G92" s="14" t="n"/>
      <c r="H92" s="14" t="n"/>
      <c r="I92" s="14" t="n"/>
      <c r="J92" s="14" t="n"/>
      <c r="K92" s="14" t="n"/>
    </row>
    <row r="93">
      <c r="A93" s="15" t="n"/>
      <c r="B93" s="12" t="n"/>
      <c r="C93" s="14" t="n"/>
      <c r="D93" s="14" t="n"/>
      <c r="E93" s="15" t="n"/>
      <c r="F93" s="14" t="n"/>
      <c r="G93" s="14" t="n"/>
      <c r="H93" s="14" t="n"/>
      <c r="I93" s="14" t="n"/>
      <c r="J93" s="14" t="n"/>
      <c r="K93" s="14" t="n"/>
    </row>
    <row r="94">
      <c r="A94" s="15" t="n"/>
      <c r="B94" s="12" t="n"/>
      <c r="C94" s="14" t="n"/>
      <c r="D94" s="14" t="n"/>
      <c r="E94" s="15" t="n"/>
      <c r="F94" s="14" t="n"/>
      <c r="G94" s="14" t="n"/>
      <c r="H94" s="14" t="n"/>
      <c r="I94" s="14" t="n"/>
      <c r="J94" s="14" t="n"/>
      <c r="K94" s="14" t="n"/>
    </row>
    <row r="95">
      <c r="A95" s="15" t="n"/>
      <c r="B95" s="12" t="n"/>
      <c r="C95" s="14" t="n"/>
      <c r="D95" s="14" t="n"/>
      <c r="E95" s="15" t="n"/>
      <c r="F95" s="14" t="n"/>
      <c r="G95" s="14" t="n"/>
      <c r="H95" s="14" t="n"/>
      <c r="I95" s="14" t="n"/>
      <c r="J95" s="14" t="n"/>
      <c r="K95" s="14" t="n"/>
    </row>
    <row r="96">
      <c r="A96" s="15" t="n"/>
      <c r="B96" s="12" t="n"/>
      <c r="C96" s="14" t="n"/>
      <c r="D96" s="14" t="n"/>
      <c r="E96" s="15" t="n"/>
      <c r="F96" s="14" t="n"/>
      <c r="G96" s="14" t="n"/>
      <c r="H96" s="14" t="n"/>
      <c r="I96" s="14" t="n"/>
      <c r="J96" s="14" t="n"/>
      <c r="K96" s="14" t="n"/>
    </row>
    <row r="97">
      <c r="A97" s="15" t="n"/>
      <c r="B97" s="12" t="n"/>
      <c r="C97" s="14" t="n"/>
      <c r="D97" s="14" t="n"/>
      <c r="E97" s="15" t="n"/>
      <c r="F97" s="14" t="n"/>
      <c r="G97" s="14" t="n"/>
      <c r="H97" s="14" t="n"/>
      <c r="I97" s="14" t="n"/>
      <c r="J97" s="14" t="n"/>
      <c r="K97" s="14" t="n"/>
    </row>
    <row r="98">
      <c r="A98" s="15" t="n"/>
      <c r="B98" s="12" t="n"/>
      <c r="C98" s="14" t="n"/>
      <c r="D98" s="14" t="n"/>
      <c r="E98" s="15" t="n"/>
      <c r="F98" s="14" t="n"/>
      <c r="G98" s="14" t="n"/>
      <c r="H98" s="14" t="n"/>
      <c r="I98" s="14" t="n"/>
      <c r="J98" s="14" t="n"/>
      <c r="K98" s="14" t="n"/>
    </row>
    <row r="99">
      <c r="A99" s="15" t="n"/>
      <c r="B99" s="12" t="n"/>
      <c r="C99" s="14" t="n"/>
      <c r="D99" s="14" t="n"/>
      <c r="E99" s="15" t="n"/>
      <c r="F99" s="14" t="n"/>
      <c r="G99" s="14" t="n"/>
      <c r="H99" s="14" t="n"/>
      <c r="I99" s="14" t="n"/>
      <c r="J99" s="14" t="n"/>
      <c r="K99" s="14" t="n"/>
    </row>
    <row r="100">
      <c r="A100" s="15" t="n"/>
      <c r="B100" s="12" t="n"/>
      <c r="C100" s="14" t="n"/>
      <c r="D100" s="14" t="n"/>
      <c r="E100" s="15" t="n"/>
      <c r="F100" s="14" t="n"/>
      <c r="G100" s="14" t="n"/>
      <c r="H100" s="14" t="n"/>
      <c r="I100" s="14" t="n"/>
      <c r="J100" s="14" t="n"/>
      <c r="K100" s="14" t="n"/>
    </row>
    <row r="101">
      <c r="A101" s="15" t="n"/>
      <c r="B101" s="12" t="n"/>
      <c r="C101" s="14" t="n"/>
      <c r="D101" s="14" t="n"/>
      <c r="E101" s="15" t="n"/>
      <c r="F101" s="14" t="n"/>
      <c r="G101" s="14" t="n"/>
      <c r="H101" s="14" t="n"/>
      <c r="I101" s="14" t="n"/>
      <c r="J101" s="14" t="n"/>
      <c r="K101" s="14" t="n"/>
    </row>
    <row r="102">
      <c r="A102" s="15" t="n"/>
      <c r="B102" s="12" t="n"/>
      <c r="C102" s="14" t="n"/>
      <c r="D102" s="14" t="n"/>
      <c r="E102" s="15" t="n"/>
      <c r="F102" s="14" t="n"/>
      <c r="G102" s="14" t="n"/>
      <c r="H102" s="14" t="n"/>
      <c r="I102" s="14" t="n"/>
      <c r="J102" s="14" t="n"/>
      <c r="K102" s="14" t="n"/>
    </row>
    <row r="103">
      <c r="A103" s="15" t="n"/>
      <c r="B103" s="12" t="n"/>
      <c r="C103" s="14" t="n"/>
      <c r="D103" s="14" t="n"/>
      <c r="E103" s="15" t="n"/>
      <c r="F103" s="14" t="n"/>
      <c r="G103" s="14" t="n"/>
      <c r="H103" s="14" t="n"/>
      <c r="I103" s="14" t="n"/>
      <c r="J103" s="14" t="n"/>
      <c r="K103" s="14" t="n"/>
    </row>
    <row r="104">
      <c r="A104" s="15" t="n"/>
      <c r="B104" s="12" t="n"/>
      <c r="C104" s="14" t="n"/>
      <c r="D104" s="14" t="n"/>
      <c r="E104" s="15" t="n"/>
      <c r="F104" s="14" t="n"/>
      <c r="G104" s="14" t="n"/>
      <c r="H104" s="14" t="n"/>
      <c r="I104" s="14" t="n"/>
      <c r="J104" s="14" t="n"/>
      <c r="K104" s="14" t="n"/>
    </row>
    <row r="105">
      <c r="A105" s="15" t="n"/>
      <c r="B105" s="12" t="n"/>
      <c r="C105" s="14" t="n"/>
      <c r="D105" s="14" t="n"/>
      <c r="E105" s="15" t="n"/>
      <c r="F105" s="14" t="n"/>
      <c r="G105" s="14" t="n"/>
      <c r="H105" s="14" t="n"/>
      <c r="I105" s="14" t="n"/>
      <c r="J105" s="14" t="n"/>
      <c r="K105" s="14" t="n"/>
    </row>
    <row r="106">
      <c r="A106" s="15" t="n"/>
      <c r="B106" s="12" t="n"/>
      <c r="C106" s="14" t="n"/>
      <c r="D106" s="14" t="n"/>
      <c r="E106" s="15" t="n"/>
      <c r="F106" s="14" t="n"/>
      <c r="G106" s="14" t="n"/>
      <c r="H106" s="14" t="n"/>
      <c r="I106" s="14" t="n"/>
      <c r="J106" s="14" t="n"/>
      <c r="K106" s="14" t="n"/>
    </row>
    <row r="107">
      <c r="A107" s="15" t="n"/>
      <c r="B107" s="12" t="n"/>
      <c r="C107" s="14" t="n"/>
      <c r="D107" s="14" t="n"/>
      <c r="E107" s="15" t="n"/>
      <c r="F107" s="14" t="n"/>
      <c r="G107" s="14" t="n"/>
      <c r="H107" s="14" t="n"/>
      <c r="I107" s="14" t="n"/>
      <c r="J107" s="14" t="n"/>
      <c r="K107" s="14" t="n"/>
    </row>
    <row r="108">
      <c r="A108" s="15" t="n"/>
      <c r="B108" s="12" t="n"/>
      <c r="C108" s="14" t="n"/>
      <c r="D108" s="14" t="n"/>
      <c r="E108" s="15" t="n"/>
      <c r="F108" s="14" t="n"/>
      <c r="G108" s="14" t="n"/>
      <c r="H108" s="14" t="n"/>
      <c r="I108" s="14" t="n"/>
      <c r="J108" s="14" t="n"/>
      <c r="K108" s="14" t="n"/>
    </row>
    <row r="109">
      <c r="A109" s="15" t="n"/>
      <c r="B109" s="12" t="n"/>
      <c r="C109" s="14" t="n"/>
      <c r="D109" s="14" t="n"/>
      <c r="E109" s="15" t="n"/>
      <c r="F109" s="14" t="n"/>
      <c r="G109" s="14" t="n"/>
      <c r="H109" s="14" t="n"/>
      <c r="I109" s="14" t="n"/>
      <c r="J109" s="14" t="n"/>
      <c r="K109" s="14" t="n"/>
    </row>
    <row r="110">
      <c r="A110" s="15" t="n"/>
      <c r="B110" s="12" t="n"/>
      <c r="C110" s="14" t="n"/>
      <c r="D110" s="14" t="n"/>
      <c r="E110" s="15" t="n"/>
      <c r="F110" s="14" t="n"/>
      <c r="G110" s="14" t="n"/>
      <c r="H110" s="14" t="n"/>
      <c r="I110" s="14" t="n"/>
      <c r="J110" s="14" t="n"/>
      <c r="K110" s="14" t="n"/>
    </row>
    <row r="111">
      <c r="A111" s="15" t="n"/>
      <c r="B111" s="12" t="n"/>
      <c r="C111" s="14" t="n"/>
      <c r="D111" s="14" t="n"/>
      <c r="E111" s="15" t="n"/>
      <c r="F111" s="14" t="n"/>
      <c r="G111" s="14" t="n"/>
      <c r="H111" s="14" t="n"/>
      <c r="I111" s="14" t="n"/>
      <c r="J111" s="14" t="n"/>
      <c r="K111" s="14" t="n"/>
    </row>
    <row r="112">
      <c r="A112" s="15" t="n"/>
      <c r="B112" s="12" t="n"/>
      <c r="C112" s="14" t="n"/>
      <c r="D112" s="14" t="n"/>
      <c r="E112" s="15" t="n"/>
      <c r="F112" s="14" t="n"/>
      <c r="G112" s="14" t="n"/>
      <c r="H112" s="14" t="n"/>
      <c r="I112" s="14" t="n"/>
      <c r="J112" s="14" t="n"/>
      <c r="K112" s="14" t="n"/>
    </row>
    <row r="113">
      <c r="A113" s="15" t="n"/>
      <c r="B113" s="12" t="n"/>
      <c r="C113" s="14" t="n"/>
      <c r="D113" s="14" t="n"/>
      <c r="E113" s="15" t="n"/>
      <c r="F113" s="14" t="n"/>
      <c r="G113" s="14" t="n"/>
      <c r="H113" s="14" t="n"/>
      <c r="I113" s="14" t="n"/>
      <c r="J113" s="14" t="n"/>
      <c r="K113" s="14" t="n"/>
    </row>
    <row r="114">
      <c r="A114" s="15" t="n"/>
      <c r="B114" s="12" t="n"/>
      <c r="C114" s="14" t="n"/>
      <c r="D114" s="14" t="n"/>
      <c r="E114" s="15" t="n"/>
      <c r="F114" s="14" t="n"/>
      <c r="G114" s="14" t="n"/>
      <c r="H114" s="14" t="n"/>
      <c r="I114" s="14" t="n"/>
      <c r="J114" s="14" t="n"/>
      <c r="K114" s="14" t="n"/>
    </row>
    <row r="115">
      <c r="A115" s="15" t="n"/>
      <c r="B115" s="12" t="n"/>
      <c r="C115" s="14" t="n"/>
      <c r="D115" s="14" t="n"/>
      <c r="E115" s="15" t="n"/>
      <c r="F115" s="14" t="n"/>
      <c r="G115" s="14" t="n"/>
      <c r="H115" s="14" t="n"/>
      <c r="I115" s="14" t="n"/>
      <c r="J115" s="14" t="n"/>
      <c r="K115" s="14" t="n"/>
    </row>
    <row r="116">
      <c r="A116" s="15" t="n"/>
      <c r="B116" s="12" t="n"/>
      <c r="C116" s="14" t="n"/>
      <c r="D116" s="14" t="n"/>
      <c r="E116" s="15" t="n"/>
      <c r="F116" s="14" t="n"/>
      <c r="G116" s="14" t="n"/>
      <c r="H116" s="14" t="n"/>
      <c r="I116" s="14" t="n"/>
      <c r="J116" s="14" t="n"/>
      <c r="K116" s="14" t="n"/>
    </row>
    <row r="117">
      <c r="A117" s="15" t="n"/>
      <c r="B117" s="12" t="n"/>
      <c r="C117" s="14" t="n"/>
      <c r="D117" s="14" t="n"/>
      <c r="E117" s="15" t="n"/>
      <c r="F117" s="14" t="n"/>
      <c r="G117" s="14" t="n"/>
      <c r="H117" s="14" t="n"/>
      <c r="I117" s="14" t="n"/>
      <c r="J117" s="14" t="n"/>
      <c r="K117" s="14" t="n"/>
    </row>
    <row r="118">
      <c r="A118" s="15" t="n"/>
      <c r="B118" s="12" t="n"/>
      <c r="C118" s="14" t="n"/>
      <c r="D118" s="14" t="n"/>
      <c r="E118" s="15" t="n"/>
      <c r="F118" s="14" t="n"/>
      <c r="G118" s="14" t="n"/>
      <c r="H118" s="14" t="n"/>
      <c r="I118" s="14" t="n"/>
      <c r="J118" s="14" t="n"/>
      <c r="K118" s="14" t="n"/>
    </row>
    <row r="119">
      <c r="A119" s="15" t="n"/>
      <c r="B119" s="12" t="n"/>
      <c r="C119" s="14" t="n"/>
      <c r="D119" s="14" t="n"/>
      <c r="E119" s="15" t="n"/>
      <c r="F119" s="14" t="n"/>
      <c r="G119" s="14" t="n"/>
      <c r="H119" s="14" t="n"/>
      <c r="I119" s="14" t="n"/>
      <c r="J119" s="14" t="n"/>
      <c r="K119" s="14" t="n"/>
    </row>
    <row r="120">
      <c r="A120" s="15" t="n"/>
      <c r="B120" s="12" t="n"/>
      <c r="C120" s="14" t="n"/>
      <c r="D120" s="14" t="n"/>
      <c r="E120" s="15" t="n"/>
      <c r="F120" s="14" t="n"/>
      <c r="G120" s="14" t="n"/>
      <c r="H120" s="14" t="n"/>
      <c r="I120" s="14" t="n"/>
      <c r="J120" s="14" t="n"/>
      <c r="K120" s="14" t="n"/>
    </row>
    <row r="121">
      <c r="A121" s="15" t="n"/>
      <c r="B121" s="12" t="n"/>
      <c r="C121" s="14" t="n"/>
      <c r="D121" s="14" t="n"/>
      <c r="E121" s="15" t="n"/>
      <c r="F121" s="14" t="n"/>
      <c r="G121" s="14" t="n"/>
      <c r="H121" s="14" t="n"/>
      <c r="I121" s="14" t="n"/>
      <c r="J121" s="14" t="n"/>
      <c r="K121" s="14" t="n"/>
    </row>
    <row r="122">
      <c r="A122" s="15" t="n"/>
      <c r="B122" s="12" t="n"/>
      <c r="C122" s="14" t="n"/>
      <c r="D122" s="14" t="n"/>
      <c r="E122" s="15" t="n"/>
      <c r="F122" s="14" t="n"/>
      <c r="G122" s="14" t="n"/>
      <c r="H122" s="14" t="n"/>
      <c r="I122" s="14" t="n"/>
      <c r="J122" s="14" t="n"/>
      <c r="K122" s="14" t="n"/>
    </row>
    <row r="123">
      <c r="A123" s="15" t="n"/>
      <c r="B123" s="12" t="n"/>
      <c r="C123" s="14" t="n"/>
      <c r="D123" s="14" t="n"/>
      <c r="E123" s="15" t="n"/>
      <c r="F123" s="14" t="n"/>
      <c r="G123" s="14" t="n"/>
      <c r="H123" s="14" t="n"/>
      <c r="I123" s="14" t="n"/>
      <c r="J123" s="14" t="n"/>
      <c r="K123" s="14" t="n"/>
    </row>
    <row r="124">
      <c r="A124" s="15" t="n"/>
      <c r="B124" s="12" t="n"/>
      <c r="C124" s="14" t="n"/>
      <c r="D124" s="14" t="n"/>
      <c r="E124" s="15" t="n"/>
      <c r="F124" s="14" t="n"/>
      <c r="G124" s="14" t="n"/>
      <c r="H124" s="14" t="n"/>
      <c r="I124" s="14" t="n"/>
      <c r="J124" s="14" t="n"/>
      <c r="K124" s="14" t="n"/>
    </row>
    <row r="125">
      <c r="A125" s="15" t="n"/>
      <c r="B125" s="12" t="n"/>
      <c r="C125" s="14" t="n"/>
      <c r="D125" s="14" t="n"/>
      <c r="E125" s="15" t="n"/>
      <c r="F125" s="14" t="n"/>
      <c r="G125" s="14" t="n"/>
      <c r="H125" s="14" t="n"/>
      <c r="I125" s="14" t="n"/>
      <c r="J125" s="14" t="n"/>
      <c r="K125" s="14" t="n"/>
    </row>
    <row r="126">
      <c r="A126" s="15" t="n"/>
      <c r="B126" s="12" t="n"/>
      <c r="C126" s="14" t="n"/>
      <c r="D126" s="14" t="n"/>
      <c r="E126" s="15" t="n"/>
      <c r="F126" s="14" t="n"/>
      <c r="G126" s="14" t="n"/>
      <c r="H126" s="14" t="n"/>
      <c r="I126" s="14" t="n"/>
      <c r="J126" s="14" t="n"/>
      <c r="K126" s="14" t="n"/>
    </row>
    <row r="127">
      <c r="A127" s="15" t="n"/>
      <c r="B127" s="12" t="n"/>
      <c r="C127" s="14" t="n"/>
      <c r="D127" s="14" t="n"/>
      <c r="E127" s="15" t="n"/>
      <c r="F127" s="14" t="n"/>
      <c r="G127" s="14" t="n"/>
      <c r="H127" s="14" t="n"/>
      <c r="I127" s="14" t="n"/>
      <c r="J127" s="14" t="n"/>
      <c r="K127" s="14" t="n"/>
    </row>
    <row r="128">
      <c r="A128" s="15" t="n"/>
      <c r="B128" s="12" t="n"/>
      <c r="C128" s="14" t="n"/>
      <c r="D128" s="14" t="n"/>
      <c r="E128" s="15" t="n"/>
      <c r="F128" s="14" t="n"/>
      <c r="G128" s="14" t="n"/>
      <c r="H128" s="14" t="n"/>
      <c r="I128" s="14" t="n"/>
      <c r="J128" s="14" t="n"/>
      <c r="K128" s="14" t="n"/>
    </row>
    <row r="129">
      <c r="A129" s="15" t="n"/>
      <c r="B129" s="12" t="n"/>
      <c r="C129" s="14" t="n"/>
      <c r="D129" s="14" t="n"/>
      <c r="E129" s="15" t="n"/>
      <c r="F129" s="14" t="n"/>
      <c r="G129" s="14" t="n"/>
      <c r="H129" s="14" t="n"/>
      <c r="I129" s="14" t="n"/>
      <c r="J129" s="14" t="n"/>
      <c r="K129" s="14" t="n"/>
    </row>
    <row r="130">
      <c r="A130" s="15" t="n"/>
      <c r="B130" s="12" t="n"/>
      <c r="C130" s="14" t="n"/>
      <c r="D130" s="14" t="n"/>
      <c r="E130" s="15" t="n"/>
      <c r="F130" s="14" t="n"/>
      <c r="G130" s="14" t="n"/>
      <c r="H130" s="14" t="n"/>
      <c r="I130" s="14" t="n"/>
      <c r="J130" s="14" t="n"/>
      <c r="K130" s="14" t="n"/>
    </row>
    <row r="131">
      <c r="A131" s="15" t="n"/>
      <c r="B131" s="12" t="n"/>
      <c r="C131" s="14" t="n"/>
      <c r="D131" s="14" t="n"/>
      <c r="E131" s="15" t="n"/>
      <c r="F131" s="14" t="n"/>
      <c r="G131" s="14" t="n"/>
      <c r="H131" s="14" t="n"/>
      <c r="I131" s="14" t="n"/>
      <c r="J131" s="14" t="n"/>
      <c r="K131" s="14" t="n"/>
    </row>
    <row r="132">
      <c r="A132" s="15" t="n"/>
      <c r="B132" s="12" t="n"/>
      <c r="C132" s="14" t="n"/>
      <c r="D132" s="14" t="n"/>
      <c r="E132" s="15" t="n"/>
      <c r="F132" s="14" t="n"/>
      <c r="G132" s="14" t="n"/>
      <c r="H132" s="14" t="n"/>
      <c r="I132" s="14" t="n"/>
      <c r="J132" s="14" t="n"/>
      <c r="K132" s="14" t="n"/>
    </row>
    <row r="133">
      <c r="A133" s="15" t="n"/>
      <c r="B133" s="12" t="n"/>
      <c r="C133" s="14" t="n"/>
      <c r="D133" s="14" t="n"/>
      <c r="E133" s="15" t="n"/>
      <c r="F133" s="14" t="n"/>
      <c r="G133" s="14" t="n"/>
      <c r="H133" s="14" t="n"/>
      <c r="I133" s="14" t="n"/>
      <c r="J133" s="14" t="n"/>
      <c r="K133" s="14" t="n"/>
    </row>
    <row r="134">
      <c r="A134" s="15" t="n"/>
      <c r="B134" s="12" t="n"/>
      <c r="C134" s="14" t="n"/>
      <c r="D134" s="14" t="n"/>
      <c r="E134" s="15" t="n"/>
      <c r="F134" s="14" t="n"/>
      <c r="G134" s="14" t="n"/>
      <c r="H134" s="14" t="n"/>
      <c r="I134" s="14" t="n"/>
      <c r="J134" s="14" t="n"/>
      <c r="K134" s="14" t="n"/>
    </row>
    <row r="135">
      <c r="A135" s="15" t="n"/>
      <c r="B135" s="12" t="n"/>
      <c r="C135" s="14" t="n"/>
      <c r="D135" s="14" t="n"/>
      <c r="E135" s="15" t="n"/>
      <c r="F135" s="14" t="n"/>
      <c r="G135" s="14" t="n"/>
      <c r="H135" s="14" t="n"/>
      <c r="I135" s="14" t="n"/>
      <c r="J135" s="14" t="n"/>
      <c r="K135" s="14" t="n"/>
    </row>
    <row r="136">
      <c r="A136" s="15" t="n"/>
      <c r="B136" s="12" t="n"/>
      <c r="C136" s="14" t="n"/>
      <c r="D136" s="14" t="n"/>
      <c r="E136" s="15" t="n"/>
      <c r="F136" s="14" t="n"/>
      <c r="G136" s="14" t="n"/>
      <c r="H136" s="14" t="n"/>
      <c r="I136" s="14" t="n"/>
      <c r="J136" s="14" t="n"/>
      <c r="K136" s="14" t="n"/>
    </row>
    <row r="137">
      <c r="A137" s="15" t="n"/>
      <c r="B137" s="12" t="n"/>
      <c r="C137" s="14" t="n"/>
      <c r="D137" s="14" t="n"/>
      <c r="E137" s="15" t="n"/>
      <c r="F137" s="14" t="n"/>
      <c r="G137" s="14" t="n"/>
      <c r="H137" s="14" t="n"/>
      <c r="I137" s="14" t="n"/>
      <c r="J137" s="14" t="n"/>
      <c r="K137" s="14" t="n"/>
    </row>
    <row r="138">
      <c r="A138" s="15" t="n"/>
      <c r="B138" s="12" t="n"/>
      <c r="C138" s="14" t="n"/>
      <c r="D138" s="14" t="n"/>
      <c r="E138" s="15" t="n"/>
      <c r="F138" s="14" t="n"/>
      <c r="G138" s="14" t="n"/>
      <c r="H138" s="14" t="n"/>
      <c r="I138" s="14" t="n"/>
      <c r="J138" s="14" t="n"/>
      <c r="K138" s="14" t="n"/>
    </row>
    <row r="139">
      <c r="A139" s="15" t="n"/>
      <c r="B139" s="12" t="n"/>
      <c r="C139" s="14" t="n"/>
      <c r="D139" s="14" t="n"/>
      <c r="E139" s="15" t="n"/>
      <c r="F139" s="14" t="n"/>
      <c r="G139" s="14" t="n"/>
      <c r="H139" s="14" t="n"/>
      <c r="I139" s="14" t="n"/>
      <c r="J139" s="14" t="n"/>
      <c r="K139" s="14" t="n"/>
    </row>
    <row r="140">
      <c r="A140" s="15" t="n"/>
      <c r="B140" s="12" t="n"/>
      <c r="C140" s="14" t="n"/>
      <c r="D140" s="14" t="n"/>
      <c r="E140" s="15" t="n"/>
      <c r="F140" s="14" t="n"/>
      <c r="G140" s="14" t="n"/>
      <c r="H140" s="14" t="n"/>
      <c r="I140" s="14" t="n"/>
      <c r="J140" s="14" t="n"/>
      <c r="K140" s="14" t="n"/>
    </row>
    <row r="141">
      <c r="A141" s="15" t="n"/>
      <c r="B141" s="12" t="n"/>
      <c r="C141" s="14" t="n"/>
      <c r="D141" s="14" t="n"/>
      <c r="E141" s="15" t="n"/>
      <c r="F141" s="14" t="n"/>
      <c r="G141" s="14" t="n"/>
      <c r="H141" s="14" t="n"/>
      <c r="I141" s="14" t="n"/>
      <c r="J141" s="14" t="n"/>
      <c r="K141" s="14" t="n"/>
    </row>
    <row r="142">
      <c r="A142" s="15" t="n"/>
      <c r="B142" s="12" t="n"/>
      <c r="C142" s="14" t="n"/>
      <c r="D142" s="14" t="n"/>
      <c r="E142" s="15" t="n"/>
      <c r="F142" s="14" t="n"/>
      <c r="G142" s="14" t="n"/>
      <c r="H142" s="14" t="n"/>
      <c r="I142" s="14" t="n"/>
      <c r="J142" s="14" t="n"/>
      <c r="K142" s="14" t="n"/>
    </row>
    <row r="143">
      <c r="A143" s="15" t="n"/>
      <c r="B143" s="12" t="n"/>
      <c r="C143" s="14" t="n"/>
      <c r="D143" s="14" t="n"/>
      <c r="E143" s="15" t="n"/>
      <c r="F143" s="14" t="n"/>
      <c r="G143" s="14" t="n"/>
      <c r="H143" s="14" t="n"/>
      <c r="I143" s="14" t="n"/>
      <c r="J143" s="14" t="n"/>
      <c r="K143" s="14" t="n"/>
    </row>
    <row r="144">
      <c r="A144" s="15" t="n"/>
      <c r="B144" s="12" t="n"/>
      <c r="C144" s="14" t="n"/>
      <c r="D144" s="14" t="n"/>
      <c r="E144" s="15" t="n"/>
      <c r="F144" s="14" t="n"/>
      <c r="G144" s="14" t="n"/>
      <c r="H144" s="14" t="n"/>
      <c r="I144" s="14" t="n"/>
      <c r="J144" s="14" t="n"/>
      <c r="K144" s="14" t="n"/>
    </row>
    <row r="145">
      <c r="A145" s="15" t="n"/>
      <c r="B145" s="12" t="n"/>
      <c r="C145" s="14" t="n"/>
      <c r="D145" s="14" t="n"/>
      <c r="E145" s="15" t="n"/>
      <c r="F145" s="14" t="n"/>
      <c r="G145" s="14" t="n"/>
      <c r="H145" s="14" t="n"/>
      <c r="I145" s="14" t="n"/>
      <c r="J145" s="14" t="n"/>
      <c r="K145" s="14" t="n"/>
    </row>
    <row r="146">
      <c r="A146" s="15" t="n"/>
      <c r="B146" s="12" t="n"/>
      <c r="C146" s="14" t="n"/>
      <c r="D146" s="14" t="n"/>
      <c r="E146" s="15" t="n"/>
      <c r="F146" s="14" t="n"/>
      <c r="G146" s="14" t="n"/>
      <c r="H146" s="14" t="n"/>
      <c r="I146" s="14" t="n"/>
      <c r="J146" s="14" t="n"/>
      <c r="K146" s="14" t="n"/>
    </row>
    <row r="147">
      <c r="A147" s="15" t="n"/>
      <c r="B147" s="12" t="n"/>
      <c r="C147" s="14" t="n"/>
      <c r="D147" s="14" t="n"/>
      <c r="E147" s="15" t="n"/>
      <c r="F147" s="14" t="n"/>
      <c r="G147" s="14" t="n"/>
      <c r="H147" s="14" t="n"/>
      <c r="I147" s="14" t="n"/>
      <c r="J147" s="14" t="n"/>
      <c r="K147" s="14" t="n"/>
    </row>
    <row r="148">
      <c r="A148" s="15" t="n"/>
      <c r="B148" s="12" t="n"/>
      <c r="C148" s="14" t="n"/>
      <c r="D148" s="14" t="n"/>
      <c r="E148" s="15" t="n"/>
      <c r="F148" s="14" t="n"/>
      <c r="G148" s="14" t="n"/>
      <c r="H148" s="14" t="n"/>
      <c r="I148" s="14" t="n"/>
      <c r="J148" s="14" t="n"/>
      <c r="K148" s="14" t="n"/>
    </row>
    <row r="149">
      <c r="A149" s="15" t="n"/>
      <c r="B149" s="12" t="n"/>
      <c r="C149" s="14" t="n"/>
      <c r="D149" s="14" t="n"/>
      <c r="E149" s="15" t="n"/>
      <c r="F149" s="14" t="n"/>
      <c r="G149" s="14" t="n"/>
      <c r="H149" s="14" t="n"/>
      <c r="I149" s="14" t="n"/>
      <c r="J149" s="14" t="n"/>
      <c r="K149" s="14" t="n"/>
    </row>
    <row r="150">
      <c r="A150" s="15" t="n"/>
      <c r="B150" s="12" t="n"/>
      <c r="C150" s="14" t="n"/>
      <c r="D150" s="14" t="n"/>
      <c r="E150" s="15" t="n"/>
      <c r="F150" s="14" t="n"/>
      <c r="G150" s="14" t="n"/>
      <c r="H150" s="14" t="n"/>
      <c r="I150" s="14" t="n"/>
      <c r="J150" s="14" t="n"/>
      <c r="K150" s="14" t="n"/>
    </row>
    <row r="151">
      <c r="A151" s="15" t="n"/>
      <c r="B151" s="12" t="n"/>
      <c r="C151" s="14" t="n"/>
      <c r="D151" s="14" t="n"/>
      <c r="E151" s="15" t="n"/>
      <c r="F151" s="14" t="n"/>
      <c r="G151" s="14" t="n"/>
      <c r="H151" s="14" t="n"/>
      <c r="I151" s="14" t="n"/>
      <c r="J151" s="14" t="n"/>
      <c r="K151" s="14" t="n"/>
    </row>
    <row r="152">
      <c r="A152" s="15" t="n"/>
      <c r="B152" s="12" t="n"/>
      <c r="C152" s="14" t="n"/>
      <c r="D152" s="14" t="n"/>
      <c r="E152" s="15" t="n"/>
      <c r="F152" s="14" t="n"/>
      <c r="G152" s="14" t="n"/>
      <c r="H152" s="14" t="n"/>
      <c r="I152" s="14" t="n"/>
      <c r="J152" s="14" t="n"/>
      <c r="K152" s="14" t="n"/>
    </row>
    <row r="153">
      <c r="A153" s="15" t="n"/>
      <c r="B153" s="12" t="n"/>
      <c r="C153" s="14" t="n"/>
      <c r="D153" s="14" t="n"/>
      <c r="E153" s="15" t="n"/>
      <c r="F153" s="14" t="n"/>
      <c r="G153" s="14" t="n"/>
      <c r="H153" s="14" t="n"/>
      <c r="I153" s="14" t="n"/>
      <c r="J153" s="14" t="n"/>
      <c r="K153" s="14" t="n"/>
    </row>
    <row r="154">
      <c r="A154" s="15" t="n"/>
      <c r="B154" s="12" t="n"/>
      <c r="C154" s="14" t="n"/>
      <c r="D154" s="14" t="n"/>
      <c r="E154" s="15" t="n"/>
      <c r="F154" s="14" t="n"/>
      <c r="G154" s="14" t="n"/>
      <c r="H154" s="14" t="n"/>
      <c r="I154" s="14" t="n"/>
      <c r="J154" s="14" t="n"/>
      <c r="K154" s="14" t="n"/>
    </row>
    <row r="155">
      <c r="A155" s="15" t="n"/>
      <c r="B155" s="12" t="n"/>
      <c r="C155" s="14" t="n"/>
      <c r="D155" s="14" t="n"/>
      <c r="E155" s="15" t="n"/>
      <c r="F155" s="14" t="n"/>
      <c r="G155" s="14" t="n"/>
      <c r="H155" s="14" t="n"/>
      <c r="I155" s="14" t="n"/>
      <c r="J155" s="14" t="n"/>
      <c r="K155" s="14" t="n"/>
    </row>
    <row r="156">
      <c r="A156" s="15" t="n"/>
      <c r="B156" s="12" t="n"/>
      <c r="C156" s="14" t="n"/>
      <c r="D156" s="14" t="n"/>
      <c r="E156" s="15" t="n"/>
      <c r="F156" s="14" t="n"/>
      <c r="G156" s="14" t="n"/>
      <c r="H156" s="14" t="n"/>
      <c r="I156" s="14" t="n"/>
      <c r="J156" s="14" t="n"/>
      <c r="K156" s="14" t="n"/>
    </row>
    <row r="157">
      <c r="A157" s="15" t="n"/>
      <c r="B157" s="12" t="n"/>
      <c r="C157" s="14" t="n"/>
      <c r="D157" s="14" t="n"/>
      <c r="E157" s="15" t="n"/>
      <c r="F157" s="14" t="n"/>
      <c r="G157" s="14" t="n"/>
      <c r="H157" s="14" t="n"/>
      <c r="I157" s="14" t="n"/>
      <c r="J157" s="14" t="n"/>
      <c r="K157" s="14" t="n"/>
    </row>
    <row r="158">
      <c r="A158" s="15" t="n"/>
      <c r="B158" s="12" t="n"/>
      <c r="C158" s="14" t="n"/>
      <c r="D158" s="14" t="n"/>
      <c r="E158" s="15" t="n"/>
      <c r="F158" s="14" t="n"/>
      <c r="G158" s="14" t="n"/>
      <c r="H158" s="14" t="n"/>
      <c r="I158" s="14" t="n"/>
      <c r="J158" s="14" t="n"/>
      <c r="K158" s="14" t="n"/>
    </row>
    <row r="159">
      <c r="A159" s="15" t="n"/>
      <c r="B159" s="12" t="n"/>
      <c r="C159" s="14" t="n"/>
      <c r="D159" s="14" t="n"/>
      <c r="E159" s="15" t="n"/>
      <c r="F159" s="14" t="n"/>
      <c r="G159" s="14" t="n"/>
      <c r="H159" s="14" t="n"/>
      <c r="I159" s="14" t="n"/>
      <c r="J159" s="14" t="n"/>
      <c r="K159" s="14" t="n"/>
    </row>
    <row r="160">
      <c r="A160" s="15" t="n"/>
      <c r="B160" s="12" t="n"/>
      <c r="C160" s="14" t="n"/>
      <c r="D160" s="14" t="n"/>
      <c r="E160" s="15" t="n"/>
      <c r="F160" s="14" t="n"/>
      <c r="G160" s="14" t="n"/>
      <c r="H160" s="14" t="n"/>
      <c r="I160" s="14" t="n"/>
      <c r="J160" s="14" t="n"/>
      <c r="K160" s="14" t="n"/>
    </row>
    <row r="161">
      <c r="A161" s="15" t="n"/>
      <c r="B161" s="12" t="n"/>
      <c r="C161" s="14" t="n"/>
      <c r="D161" s="14" t="n"/>
      <c r="E161" s="15" t="n"/>
      <c r="F161" s="14" t="n"/>
      <c r="G161" s="14" t="n"/>
      <c r="H161" s="14" t="n"/>
      <c r="I161" s="14" t="n"/>
      <c r="J161" s="14" t="n"/>
      <c r="K161" s="14" t="n"/>
    </row>
    <row r="162">
      <c r="A162" s="15" t="n"/>
      <c r="B162" s="12" t="n"/>
      <c r="C162" s="14" t="n"/>
      <c r="D162" s="14" t="n"/>
      <c r="E162" s="15" t="n"/>
      <c r="F162" s="14" t="n"/>
      <c r="G162" s="14" t="n"/>
      <c r="H162" s="14" t="n"/>
      <c r="I162" s="14" t="n"/>
      <c r="J162" s="14" t="n"/>
      <c r="K162" s="14" t="n"/>
    </row>
    <row r="163">
      <c r="A163" s="15" t="n"/>
      <c r="B163" s="12" t="n"/>
      <c r="C163" s="14" t="n"/>
      <c r="D163" s="14" t="n"/>
      <c r="E163" s="15" t="n"/>
      <c r="F163" s="14" t="n"/>
      <c r="G163" s="14" t="n"/>
      <c r="H163" s="14" t="n"/>
      <c r="I163" s="14" t="n"/>
      <c r="J163" s="14" t="n"/>
      <c r="K163" s="14" t="n"/>
    </row>
    <row r="164">
      <c r="A164" s="15" t="n"/>
      <c r="B164" s="12" t="n"/>
      <c r="C164" s="14" t="n"/>
      <c r="D164" s="14" t="n"/>
      <c r="E164" s="15" t="n"/>
      <c r="F164" s="14" t="n"/>
      <c r="G164" s="14" t="n"/>
      <c r="H164" s="14" t="n"/>
      <c r="I164" s="14" t="n"/>
      <c r="J164" s="14" t="n"/>
      <c r="K164" s="14" t="n"/>
    </row>
    <row r="165">
      <c r="A165" s="15" t="n"/>
      <c r="B165" s="12" t="n"/>
      <c r="C165" s="14" t="n"/>
      <c r="D165" s="14" t="n"/>
      <c r="E165" s="15" t="n"/>
      <c r="F165" s="14" t="n"/>
      <c r="G165" s="14" t="n"/>
      <c r="H165" s="14" t="n"/>
      <c r="I165" s="14" t="n"/>
      <c r="J165" s="14" t="n"/>
      <c r="K165" s="14" t="n"/>
    </row>
    <row r="166">
      <c r="A166" s="15" t="n"/>
      <c r="B166" s="12" t="n"/>
      <c r="C166" s="14" t="n"/>
      <c r="D166" s="14" t="n"/>
      <c r="E166" s="15" t="n"/>
      <c r="F166" s="14" t="n"/>
      <c r="G166" s="14" t="n"/>
      <c r="H166" s="14" t="n"/>
      <c r="I166" s="14" t="n"/>
      <c r="J166" s="14" t="n"/>
      <c r="K166" s="14" t="n"/>
    </row>
    <row r="167">
      <c r="A167" s="15" t="n"/>
      <c r="B167" s="12" t="n"/>
      <c r="C167" s="14" t="n"/>
      <c r="D167" s="14" t="n"/>
      <c r="E167" s="15" t="n"/>
      <c r="F167" s="14" t="n"/>
      <c r="G167" s="14" t="n"/>
      <c r="H167" s="14" t="n"/>
      <c r="I167" s="14" t="n"/>
      <c r="J167" s="14" t="n"/>
      <c r="K167" s="14" t="n"/>
    </row>
    <row r="168">
      <c r="A168" s="15" t="n"/>
      <c r="B168" s="12" t="n"/>
      <c r="C168" s="14" t="n"/>
      <c r="D168" s="14" t="n"/>
      <c r="E168" s="15" t="n"/>
      <c r="F168" s="14" t="n"/>
      <c r="G168" s="14" t="n"/>
      <c r="H168" s="14" t="n"/>
      <c r="I168" s="14" t="n"/>
      <c r="J168" s="14" t="n"/>
      <c r="K168" s="14" t="n"/>
    </row>
    <row r="169">
      <c r="A169" s="15" t="n"/>
      <c r="B169" s="12" t="n"/>
      <c r="C169" s="14" t="n"/>
      <c r="D169" s="14" t="n"/>
      <c r="E169" s="15" t="n"/>
      <c r="F169" s="14" t="n"/>
      <c r="G169" s="14" t="n"/>
      <c r="H169" s="14" t="n"/>
      <c r="I169" s="14" t="n"/>
      <c r="J169" s="14" t="n"/>
      <c r="K169" s="14" t="n"/>
    </row>
    <row r="170">
      <c r="A170" s="15" t="n"/>
      <c r="B170" s="12" t="n"/>
      <c r="C170" s="14" t="n"/>
      <c r="D170" s="14" t="n"/>
      <c r="E170" s="15" t="n"/>
      <c r="F170" s="14" t="n"/>
      <c r="G170" s="14" t="n"/>
      <c r="H170" s="14" t="n"/>
      <c r="I170" s="14" t="n"/>
      <c r="J170" s="14" t="n"/>
      <c r="K170" s="14" t="n"/>
    </row>
    <row r="171">
      <c r="A171" s="15" t="n"/>
      <c r="B171" s="12" t="n"/>
      <c r="C171" s="14" t="n"/>
      <c r="D171" s="14" t="n"/>
      <c r="E171" s="15" t="n"/>
      <c r="F171" s="14" t="n"/>
      <c r="G171" s="14" t="n"/>
      <c r="H171" s="14" t="n"/>
      <c r="I171" s="14" t="n"/>
      <c r="J171" s="14" t="n"/>
      <c r="K171" s="14" t="n"/>
    </row>
    <row r="172">
      <c r="A172" s="15" t="n"/>
      <c r="B172" s="12" t="n"/>
      <c r="C172" s="14" t="n"/>
      <c r="D172" s="14" t="n"/>
      <c r="E172" s="15" t="n"/>
      <c r="F172" s="14" t="n"/>
      <c r="G172" s="14" t="n"/>
      <c r="H172" s="14" t="n"/>
      <c r="I172" s="14" t="n"/>
      <c r="J172" s="14" t="n"/>
      <c r="K172" s="14" t="n"/>
    </row>
    <row r="173">
      <c r="A173" s="15" t="n"/>
      <c r="B173" s="12" t="n"/>
      <c r="C173" s="14" t="n"/>
      <c r="D173" s="14" t="n"/>
      <c r="E173" s="15" t="n"/>
      <c r="F173" s="14" t="n"/>
      <c r="G173" s="14" t="n"/>
      <c r="H173" s="14" t="n"/>
      <c r="I173" s="14" t="n"/>
      <c r="J173" s="14" t="n"/>
      <c r="K173" s="14" t="n"/>
    </row>
    <row r="174">
      <c r="A174" s="15" t="n"/>
      <c r="B174" s="12" t="n"/>
      <c r="C174" s="14" t="n"/>
      <c r="D174" s="14" t="n"/>
      <c r="E174" s="15" t="n"/>
      <c r="F174" s="14" t="n"/>
      <c r="G174" s="14" t="n"/>
      <c r="H174" s="14" t="n"/>
      <c r="I174" s="14" t="n"/>
      <c r="J174" s="14" t="n"/>
      <c r="K174" s="14" t="n"/>
    </row>
    <row r="175">
      <c r="A175" s="15" t="n"/>
      <c r="B175" s="12" t="n"/>
      <c r="C175" s="14" t="n"/>
      <c r="D175" s="14" t="n"/>
      <c r="E175" s="15" t="n"/>
      <c r="F175" s="14" t="n"/>
      <c r="G175" s="14" t="n"/>
      <c r="H175" s="14" t="n"/>
      <c r="I175" s="14" t="n"/>
      <c r="J175" s="14" t="n"/>
      <c r="K175" s="14" t="n"/>
    </row>
    <row r="176">
      <c r="A176" s="15" t="n"/>
      <c r="B176" s="12" t="n"/>
      <c r="C176" s="14" t="n"/>
      <c r="D176" s="14" t="n"/>
      <c r="E176" s="15" t="n"/>
      <c r="F176" s="14" t="n"/>
      <c r="G176" s="14" t="n"/>
      <c r="H176" s="14" t="n"/>
      <c r="I176" s="14" t="n"/>
      <c r="J176" s="14" t="n"/>
      <c r="K176" s="14" t="n"/>
    </row>
    <row r="177">
      <c r="A177" s="15" t="n"/>
      <c r="B177" s="12" t="n"/>
      <c r="C177" s="14" t="n"/>
      <c r="D177" s="14" t="n"/>
      <c r="E177" s="15" t="n"/>
      <c r="F177" s="14" t="n"/>
      <c r="G177" s="14" t="n"/>
      <c r="H177" s="14" t="n"/>
      <c r="I177" s="14" t="n"/>
      <c r="J177" s="14" t="n"/>
      <c r="K177" s="14" t="n"/>
    </row>
    <row r="178">
      <c r="A178" s="15" t="n"/>
      <c r="B178" s="12" t="n"/>
      <c r="C178" s="14" t="n"/>
      <c r="D178" s="14" t="n"/>
      <c r="E178" s="15" t="n"/>
      <c r="F178" s="14" t="n"/>
      <c r="G178" s="14" t="n"/>
      <c r="H178" s="14" t="n"/>
      <c r="I178" s="14" t="n"/>
      <c r="J178" s="14" t="n"/>
      <c r="K178" s="14" t="n"/>
    </row>
    <row r="179">
      <c r="A179" s="15" t="n"/>
      <c r="B179" s="12" t="n"/>
      <c r="C179" s="14" t="n"/>
      <c r="D179" s="14" t="n"/>
      <c r="E179" s="15" t="n"/>
      <c r="F179" s="14" t="n"/>
      <c r="G179" s="14" t="n"/>
      <c r="H179" s="14" t="n"/>
      <c r="I179" s="14" t="n"/>
      <c r="J179" s="14" t="n"/>
      <c r="K179" s="14" t="n"/>
    </row>
    <row r="180">
      <c r="A180" s="15" t="n"/>
      <c r="B180" s="12" t="n"/>
      <c r="C180" s="14" t="n"/>
      <c r="D180" s="14" t="n"/>
      <c r="E180" s="15" t="n"/>
      <c r="F180" s="14" t="n"/>
      <c r="G180" s="14" t="n"/>
      <c r="H180" s="14" t="n"/>
      <c r="I180" s="14" t="n"/>
      <c r="J180" s="14" t="n"/>
      <c r="K180" s="14" t="n"/>
    </row>
    <row r="181">
      <c r="A181" s="15" t="n"/>
      <c r="B181" s="12" t="n"/>
      <c r="C181" s="14" t="n"/>
      <c r="D181" s="14" t="n"/>
      <c r="E181" s="15" t="n"/>
      <c r="F181" s="14" t="n"/>
      <c r="G181" s="14" t="n"/>
      <c r="H181" s="14" t="n"/>
      <c r="I181" s="14" t="n"/>
      <c r="J181" s="14" t="n"/>
      <c r="K181" s="14" t="n"/>
    </row>
    <row r="182">
      <c r="A182" s="15" t="n"/>
      <c r="B182" s="12" t="n"/>
      <c r="C182" s="14" t="n"/>
      <c r="D182" s="14" t="n"/>
      <c r="E182" s="15" t="n"/>
      <c r="F182" s="14" t="n"/>
      <c r="G182" s="14" t="n"/>
      <c r="H182" s="14" t="n"/>
      <c r="I182" s="14" t="n"/>
      <c r="J182" s="14" t="n"/>
      <c r="K182" s="14" t="n"/>
    </row>
    <row r="183">
      <c r="A183" s="15" t="n"/>
      <c r="B183" s="12" t="n"/>
      <c r="C183" s="14" t="n"/>
      <c r="D183" s="14" t="n"/>
      <c r="E183" s="15" t="n"/>
      <c r="F183" s="14" t="n"/>
      <c r="G183" s="14" t="n"/>
      <c r="H183" s="14" t="n"/>
      <c r="I183" s="14" t="n"/>
      <c r="J183" s="14" t="n"/>
      <c r="K183" s="14" t="n"/>
    </row>
    <row r="184">
      <c r="A184" s="15" t="n"/>
      <c r="B184" s="12" t="n"/>
      <c r="C184" s="14" t="n"/>
      <c r="D184" s="14" t="n"/>
      <c r="E184" s="15" t="n"/>
      <c r="F184" s="14" t="n"/>
      <c r="G184" s="14" t="n"/>
      <c r="H184" s="14" t="n"/>
      <c r="I184" s="14" t="n"/>
      <c r="J184" s="14" t="n"/>
      <c r="K184" s="14" t="n"/>
    </row>
    <row r="185">
      <c r="A185" s="15" t="n"/>
      <c r="B185" s="12" t="n"/>
      <c r="C185" s="14" t="n"/>
      <c r="D185" s="14" t="n"/>
      <c r="E185" s="15" t="n"/>
      <c r="F185" s="14" t="n"/>
      <c r="G185" s="14" t="n"/>
      <c r="H185" s="14" t="n"/>
      <c r="I185" s="14" t="n"/>
      <c r="J185" s="14" t="n"/>
      <c r="K185" s="14" t="n"/>
    </row>
    <row r="186">
      <c r="A186" s="15" t="n"/>
      <c r="B186" s="12" t="n"/>
      <c r="C186" s="14" t="n"/>
      <c r="D186" s="14" t="n"/>
      <c r="E186" s="15" t="n"/>
      <c r="F186" s="14" t="n"/>
      <c r="G186" s="14" t="n"/>
      <c r="H186" s="14" t="n"/>
      <c r="I186" s="14" t="n"/>
      <c r="J186" s="14" t="n"/>
      <c r="K186" s="14" t="n"/>
    </row>
    <row r="187">
      <c r="A187" s="15" t="n"/>
      <c r="B187" s="12" t="n"/>
      <c r="C187" s="14" t="n"/>
      <c r="D187" s="14" t="n"/>
      <c r="E187" s="15" t="n"/>
      <c r="F187" s="14" t="n"/>
      <c r="G187" s="14" t="n"/>
      <c r="H187" s="14" t="n"/>
      <c r="I187" s="14" t="n"/>
      <c r="J187" s="14" t="n"/>
      <c r="K187" s="14" t="n"/>
    </row>
    <row r="188">
      <c r="A188" s="15" t="n"/>
      <c r="B188" s="12" t="n"/>
      <c r="C188" s="14" t="n"/>
      <c r="D188" s="14" t="n"/>
      <c r="E188" s="15" t="n"/>
      <c r="F188" s="14" t="n"/>
      <c r="G188" s="14" t="n"/>
      <c r="H188" s="14" t="n"/>
      <c r="I188" s="14" t="n"/>
      <c r="J188" s="14" t="n"/>
      <c r="K188" s="14" t="n"/>
    </row>
    <row r="189">
      <c r="A189" s="15" t="n"/>
      <c r="B189" s="12" t="n"/>
      <c r="C189" s="14" t="n"/>
      <c r="D189" s="14" t="n"/>
      <c r="E189" s="15" t="n"/>
      <c r="F189" s="14" t="n"/>
      <c r="G189" s="14" t="n"/>
      <c r="H189" s="14" t="n"/>
      <c r="I189" s="14" t="n"/>
      <c r="J189" s="14" t="n"/>
      <c r="K189" s="14" t="n"/>
    </row>
    <row r="190">
      <c r="A190" s="15" t="n"/>
      <c r="B190" s="12" t="n"/>
      <c r="C190" s="14" t="n"/>
      <c r="D190" s="14" t="n"/>
      <c r="E190" s="15" t="n"/>
      <c r="F190" s="14" t="n"/>
      <c r="G190" s="14" t="n"/>
      <c r="H190" s="14" t="n"/>
      <c r="I190" s="14" t="n"/>
      <c r="J190" s="14" t="n"/>
      <c r="K190" s="14" t="n"/>
    </row>
    <row r="191">
      <c r="A191" s="15" t="n"/>
      <c r="B191" s="12" t="n"/>
      <c r="C191" s="14" t="n"/>
      <c r="D191" s="14" t="n"/>
      <c r="E191" s="15" t="n"/>
      <c r="F191" s="14" t="n"/>
      <c r="G191" s="14" t="n"/>
      <c r="H191" s="14" t="n"/>
      <c r="I191" s="14" t="n"/>
      <c r="J191" s="14" t="n"/>
      <c r="K191" s="14" t="n"/>
    </row>
    <row r="192">
      <c r="A192" s="15" t="n"/>
      <c r="B192" s="12" t="n"/>
      <c r="C192" s="14" t="n"/>
      <c r="D192" s="14" t="n"/>
      <c r="E192" s="15" t="n"/>
      <c r="F192" s="14" t="n"/>
      <c r="G192" s="14" t="n"/>
      <c r="H192" s="14" t="n"/>
      <c r="I192" s="14" t="n"/>
      <c r="J192" s="14" t="n"/>
      <c r="K192" s="14" t="n"/>
    </row>
    <row r="193">
      <c r="A193" s="15" t="n"/>
      <c r="B193" s="12" t="n"/>
      <c r="C193" s="14" t="n"/>
      <c r="D193" s="14" t="n"/>
      <c r="E193" s="15" t="n"/>
      <c r="F193" s="14" t="n"/>
      <c r="G193" s="14" t="n"/>
      <c r="H193" s="14" t="n"/>
      <c r="I193" s="14" t="n"/>
      <c r="J193" s="14" t="n"/>
      <c r="K193" s="14" t="n"/>
    </row>
    <row r="194">
      <c r="A194" s="15" t="n"/>
      <c r="B194" s="12" t="n"/>
      <c r="C194" s="14" t="n"/>
      <c r="D194" s="14" t="n"/>
      <c r="E194" s="15" t="n"/>
      <c r="F194" s="14" t="n"/>
      <c r="G194" s="14" t="n"/>
      <c r="H194" s="14" t="n"/>
      <c r="I194" s="14" t="n"/>
      <c r="J194" s="14" t="n"/>
      <c r="K194" s="14" t="n"/>
    </row>
    <row r="195">
      <c r="A195" s="15" t="n"/>
      <c r="B195" s="12" t="n"/>
      <c r="C195" s="14" t="n"/>
      <c r="D195" s="14" t="n"/>
      <c r="E195" s="15" t="n"/>
      <c r="F195" s="14" t="n"/>
      <c r="G195" s="14" t="n"/>
      <c r="H195" s="14" t="n"/>
      <c r="I195" s="14" t="n"/>
      <c r="J195" s="14" t="n"/>
      <c r="K195" s="14" t="n"/>
    </row>
    <row r="196">
      <c r="A196" s="15" t="n"/>
      <c r="B196" s="12" t="n"/>
      <c r="C196" s="14" t="n"/>
      <c r="D196" s="14" t="n"/>
      <c r="E196" s="15" t="n"/>
      <c r="F196" s="14" t="n"/>
      <c r="G196" s="14" t="n"/>
      <c r="H196" s="14" t="n"/>
      <c r="I196" s="14" t="n"/>
      <c r="J196" s="14" t="n"/>
      <c r="K196" s="14" t="n"/>
    </row>
    <row r="197">
      <c r="A197" s="15" t="n"/>
      <c r="B197" s="12" t="n"/>
      <c r="C197" s="14" t="n"/>
      <c r="D197" s="14" t="n"/>
      <c r="E197" s="15" t="n"/>
      <c r="F197" s="14" t="n"/>
      <c r="G197" s="14" t="n"/>
      <c r="H197" s="14" t="n"/>
      <c r="I197" s="14" t="n"/>
      <c r="J197" s="14" t="n"/>
      <c r="K197" s="14" t="n"/>
    </row>
    <row r="198">
      <c r="A198" s="15" t="n"/>
      <c r="B198" s="12" t="n"/>
      <c r="C198" s="14" t="n"/>
      <c r="D198" s="14" t="n"/>
      <c r="E198" s="15" t="n"/>
      <c r="F198" s="14" t="n"/>
      <c r="G198" s="14" t="n"/>
      <c r="H198" s="14" t="n"/>
      <c r="I198" s="14" t="n"/>
      <c r="J198" s="14" t="n"/>
      <c r="K198" s="14" t="n"/>
    </row>
    <row r="199">
      <c r="A199" s="15" t="n"/>
      <c r="B199" s="12" t="n"/>
      <c r="C199" s="14" t="n"/>
      <c r="D199" s="14" t="n"/>
      <c r="E199" s="15" t="n"/>
      <c r="F199" s="14" t="n"/>
      <c r="G199" s="14" t="n"/>
      <c r="H199" s="14" t="n"/>
      <c r="I199" s="14" t="n"/>
      <c r="J199" s="14" t="n"/>
      <c r="K199" s="14" t="n"/>
    </row>
    <row r="200">
      <c r="A200" s="15" t="n"/>
      <c r="B200" s="12" t="n"/>
      <c r="C200" s="14" t="n"/>
      <c r="D200" s="14" t="n"/>
      <c r="E200" s="15" t="n"/>
      <c r="F200" s="14" t="n"/>
      <c r="G200" s="14" t="n"/>
      <c r="H200" s="14" t="n"/>
      <c r="I200" s="14" t="n"/>
      <c r="J200" s="14" t="n"/>
      <c r="K200" s="14" t="n"/>
    </row>
    <row r="201">
      <c r="A201" s="15" t="n"/>
      <c r="B201" s="12" t="n"/>
      <c r="C201" s="14" t="n"/>
      <c r="D201" s="14" t="n"/>
      <c r="E201" s="15" t="n"/>
      <c r="F201" s="14" t="n"/>
      <c r="G201" s="14" t="n"/>
      <c r="H201" s="14" t="n"/>
      <c r="I201" s="14" t="n"/>
      <c r="J201" s="14" t="n"/>
      <c r="K201" s="14" t="n"/>
    </row>
    <row r="202">
      <c r="A202" s="15" t="n"/>
      <c r="B202" s="12" t="n"/>
      <c r="C202" s="14" t="n"/>
      <c r="D202" s="14" t="n"/>
      <c r="E202" s="15" t="n"/>
      <c r="F202" s="14" t="n"/>
      <c r="G202" s="14" t="n"/>
      <c r="H202" s="14" t="n"/>
      <c r="I202" s="14" t="n"/>
      <c r="J202" s="14" t="n"/>
      <c r="K202" s="14" t="n"/>
    </row>
    <row r="203">
      <c r="A203" s="15" t="n"/>
      <c r="B203" s="12" t="n"/>
      <c r="C203" s="14" t="n"/>
      <c r="D203" s="14" t="n"/>
      <c r="E203" s="15" t="n"/>
      <c r="F203" s="14" t="n"/>
      <c r="G203" s="14" t="n"/>
      <c r="H203" s="14" t="n"/>
      <c r="I203" s="14" t="n"/>
      <c r="J203" s="14" t="n"/>
      <c r="K203" s="14" t="n"/>
    </row>
    <row r="204">
      <c r="A204" s="15" t="n"/>
      <c r="B204" s="12" t="n"/>
      <c r="C204" s="14" t="n"/>
      <c r="D204" s="14" t="n"/>
      <c r="E204" s="15" t="n"/>
      <c r="F204" s="14" t="n"/>
      <c r="G204" s="14" t="n"/>
      <c r="H204" s="14" t="n"/>
      <c r="I204" s="14" t="n"/>
      <c r="J204" s="14" t="n"/>
      <c r="K204" s="14" t="n"/>
    </row>
    <row r="205">
      <c r="A205" s="15" t="n"/>
      <c r="B205" s="12" t="n"/>
      <c r="C205" s="14" t="n"/>
      <c r="D205" s="14" t="n"/>
      <c r="E205" s="15" t="n"/>
      <c r="F205" s="14" t="n"/>
      <c r="G205" s="14" t="n"/>
      <c r="H205" s="14" t="n"/>
      <c r="I205" s="14" t="n"/>
      <c r="J205" s="14" t="n"/>
      <c r="K205" s="14" t="n"/>
    </row>
    <row r="206">
      <c r="A206" s="15" t="n"/>
      <c r="B206" s="12" t="n"/>
      <c r="C206" s="14" t="n"/>
      <c r="D206" s="14" t="n"/>
      <c r="E206" s="15" t="n"/>
      <c r="F206" s="14" t="n"/>
      <c r="G206" s="14" t="n"/>
      <c r="H206" s="14" t="n"/>
      <c r="I206" s="14" t="n"/>
      <c r="J206" s="14" t="n"/>
      <c r="K206" s="14" t="n"/>
    </row>
    <row r="207">
      <c r="A207" s="15" t="n"/>
      <c r="B207" s="12" t="n"/>
      <c r="C207" s="14" t="n"/>
      <c r="D207" s="14" t="n"/>
      <c r="E207" s="15" t="n"/>
      <c r="F207" s="14" t="n"/>
      <c r="G207" s="14" t="n"/>
      <c r="H207" s="14" t="n"/>
      <c r="I207" s="14" t="n"/>
      <c r="J207" s="14" t="n"/>
      <c r="K207" s="14" t="n"/>
    </row>
    <row r="208">
      <c r="A208" s="15" t="n"/>
      <c r="B208" s="12" t="n"/>
      <c r="C208" s="14" t="n"/>
      <c r="D208" s="14" t="n"/>
      <c r="E208" s="15" t="n"/>
      <c r="F208" s="14" t="n"/>
      <c r="G208" s="14" t="n"/>
      <c r="H208" s="14" t="n"/>
      <c r="I208" s="14" t="n"/>
      <c r="J208" s="14" t="n"/>
      <c r="K208" s="14" t="n"/>
    </row>
    <row r="209">
      <c r="A209" s="15" t="n"/>
      <c r="B209" s="12" t="n"/>
      <c r="C209" s="14" t="n"/>
      <c r="D209" s="14" t="n"/>
      <c r="E209" s="15" t="n"/>
      <c r="F209" s="14" t="n"/>
      <c r="G209" s="14" t="n"/>
      <c r="H209" s="14" t="n"/>
      <c r="I209" s="14" t="n"/>
      <c r="J209" s="14" t="n"/>
      <c r="K209" s="14" t="n"/>
    </row>
    <row r="210">
      <c r="A210" s="15" t="n"/>
      <c r="B210" s="12" t="n"/>
      <c r="C210" s="14" t="n"/>
      <c r="D210" s="14" t="n"/>
      <c r="E210" s="15" t="n"/>
      <c r="F210" s="14" t="n"/>
      <c r="G210" s="14" t="n"/>
      <c r="H210" s="14" t="n"/>
      <c r="I210" s="14" t="n"/>
      <c r="J210" s="14" t="n"/>
      <c r="K210" s="14" t="n"/>
    </row>
    <row r="211">
      <c r="A211" s="15" t="n"/>
      <c r="B211" s="12" t="n"/>
      <c r="C211" s="14" t="n"/>
      <c r="D211" s="14" t="n"/>
      <c r="E211" s="15" t="n"/>
      <c r="F211" s="14" t="n"/>
      <c r="G211" s="14" t="n"/>
      <c r="H211" s="14" t="n"/>
      <c r="I211" s="14" t="n"/>
      <c r="J211" s="14" t="n"/>
      <c r="K211" s="14" t="n"/>
    </row>
    <row r="212">
      <c r="A212" s="15" t="n"/>
      <c r="B212" s="12" t="n"/>
      <c r="C212" s="14" t="n"/>
      <c r="D212" s="14" t="n"/>
      <c r="E212" s="15" t="n"/>
      <c r="F212" s="14" t="n"/>
      <c r="G212" s="14" t="n"/>
      <c r="H212" s="14" t="n"/>
      <c r="I212" s="14" t="n"/>
      <c r="J212" s="14" t="n"/>
      <c r="K212" s="14" t="n"/>
    </row>
    <row r="213">
      <c r="A213" s="15" t="n"/>
      <c r="B213" s="12" t="n"/>
      <c r="C213" s="14" t="n"/>
      <c r="D213" s="14" t="n"/>
      <c r="E213" s="15" t="n"/>
      <c r="F213" s="14" t="n"/>
      <c r="G213" s="14" t="n"/>
      <c r="H213" s="14" t="n"/>
      <c r="I213" s="14" t="n"/>
      <c r="J213" s="14" t="n"/>
      <c r="K213" s="14" t="n"/>
    </row>
    <row r="214">
      <c r="A214" s="15" t="n"/>
      <c r="B214" s="12" t="n"/>
      <c r="C214" s="14" t="n"/>
      <c r="D214" s="14" t="n"/>
      <c r="E214" s="15" t="n"/>
      <c r="F214" s="14" t="n"/>
      <c r="G214" s="14" t="n"/>
      <c r="H214" s="14" t="n"/>
      <c r="I214" s="14" t="n"/>
      <c r="J214" s="14" t="n"/>
      <c r="K214" s="14" t="n"/>
    </row>
    <row r="215">
      <c r="A215" s="15" t="n"/>
      <c r="B215" s="12" t="n"/>
      <c r="C215" s="14" t="n"/>
      <c r="D215" s="14" t="n"/>
      <c r="E215" s="15" t="n"/>
      <c r="F215" s="14" t="n"/>
      <c r="G215" s="14" t="n"/>
      <c r="H215" s="14" t="n"/>
      <c r="I215" s="14" t="n"/>
      <c r="J215" s="14" t="n"/>
      <c r="K215" s="14" t="n"/>
    </row>
    <row r="216">
      <c r="A216" s="15" t="n"/>
      <c r="B216" s="12" t="n"/>
      <c r="C216" s="14" t="n"/>
      <c r="D216" s="14" t="n"/>
      <c r="E216" s="15" t="n"/>
      <c r="F216" s="14" t="n"/>
      <c r="G216" s="14" t="n"/>
      <c r="H216" s="14" t="n"/>
      <c r="I216" s="14" t="n"/>
      <c r="J216" s="14" t="n"/>
      <c r="K216" s="14" t="n"/>
    </row>
    <row r="217">
      <c r="A217" s="15" t="n"/>
      <c r="B217" s="12" t="n"/>
      <c r="C217" s="14" t="n"/>
      <c r="D217" s="14" t="n"/>
      <c r="E217" s="15" t="n"/>
      <c r="F217" s="14" t="n"/>
      <c r="G217" s="14" t="n"/>
      <c r="H217" s="14" t="n"/>
      <c r="I217" s="14" t="n"/>
      <c r="J217" s="14" t="n"/>
      <c r="K217" s="14" t="n"/>
    </row>
    <row r="218">
      <c r="A218" s="15" t="n"/>
      <c r="B218" s="12" t="n"/>
      <c r="C218" s="14" t="n"/>
      <c r="D218" s="14" t="n"/>
      <c r="E218" s="15" t="n"/>
      <c r="F218" s="14" t="n"/>
      <c r="G218" s="14" t="n"/>
      <c r="H218" s="14" t="n"/>
      <c r="I218" s="14" t="n"/>
      <c r="J218" s="14" t="n"/>
      <c r="K218" s="14" t="n"/>
    </row>
    <row r="219">
      <c r="A219" s="15" t="n"/>
      <c r="B219" s="12" t="n"/>
      <c r="C219" s="14" t="n"/>
      <c r="D219" s="14" t="n"/>
      <c r="E219" s="15" t="n"/>
      <c r="F219" s="14" t="n"/>
      <c r="G219" s="14" t="n"/>
      <c r="H219" s="14" t="n"/>
      <c r="I219" s="14" t="n"/>
      <c r="J219" s="14" t="n"/>
      <c r="K219" s="14" t="n"/>
    </row>
    <row r="220">
      <c r="A220" s="15" t="n"/>
      <c r="B220" s="12" t="n"/>
      <c r="C220" s="14" t="n"/>
      <c r="D220" s="14" t="n"/>
      <c r="E220" s="15" t="n"/>
      <c r="F220" s="14" t="n"/>
      <c r="G220" s="14" t="n"/>
      <c r="H220" s="14" t="n"/>
      <c r="I220" s="14" t="n"/>
      <c r="J220" s="14" t="n"/>
      <c r="K220" s="14" t="n"/>
    </row>
    <row r="221">
      <c r="A221" s="15" t="n"/>
      <c r="B221" s="12" t="n"/>
      <c r="C221" s="14" t="n"/>
      <c r="D221" s="14" t="n"/>
      <c r="E221" s="15" t="n"/>
      <c r="F221" s="14" t="n"/>
      <c r="G221" s="14" t="n"/>
      <c r="H221" s="14" t="n"/>
      <c r="I221" s="14" t="n"/>
      <c r="J221" s="14" t="n"/>
      <c r="K221" s="14" t="n"/>
    </row>
    <row r="222">
      <c r="A222" s="15" t="n"/>
      <c r="B222" s="12" t="n"/>
      <c r="C222" s="14" t="n"/>
      <c r="D222" s="14" t="n"/>
      <c r="E222" s="15" t="n"/>
      <c r="F222" s="14" t="n"/>
      <c r="G222" s="14" t="n"/>
      <c r="H222" s="14" t="n"/>
      <c r="I222" s="14" t="n"/>
      <c r="J222" s="14" t="n"/>
      <c r="K222" s="14" t="n"/>
    </row>
    <row r="223">
      <c r="A223" s="15" t="n"/>
      <c r="B223" s="12" t="n"/>
      <c r="C223" s="14" t="n"/>
      <c r="D223" s="14" t="n"/>
      <c r="E223" s="15" t="n"/>
      <c r="F223" s="14" t="n"/>
      <c r="G223" s="14" t="n"/>
      <c r="H223" s="14" t="n"/>
      <c r="I223" s="14" t="n"/>
      <c r="J223" s="14" t="n"/>
      <c r="K223" s="14" t="n"/>
    </row>
    <row r="224">
      <c r="A224" s="15" t="n"/>
      <c r="B224" s="12" t="n"/>
      <c r="C224" s="14" t="n"/>
      <c r="D224" s="14" t="n"/>
      <c r="E224" s="15" t="n"/>
      <c r="F224" s="14" t="n"/>
      <c r="G224" s="14" t="n"/>
      <c r="H224" s="14" t="n"/>
      <c r="I224" s="14" t="n"/>
      <c r="J224" s="14" t="n"/>
      <c r="K224" s="14" t="n"/>
    </row>
    <row r="225">
      <c r="A225" s="15" t="n"/>
      <c r="B225" s="12" t="n"/>
      <c r="C225" s="14" t="n"/>
      <c r="D225" s="14" t="n"/>
      <c r="E225" s="15" t="n"/>
      <c r="F225" s="14" t="n"/>
      <c r="G225" s="14" t="n"/>
      <c r="H225" s="14" t="n"/>
      <c r="I225" s="14" t="n"/>
      <c r="J225" s="14" t="n"/>
      <c r="K225" s="14" t="n"/>
    </row>
    <row r="226">
      <c r="A226" s="15" t="n"/>
      <c r="B226" s="12" t="n"/>
      <c r="C226" s="14" t="n"/>
      <c r="D226" s="14" t="n"/>
      <c r="E226" s="15" t="n"/>
      <c r="F226" s="14" t="n"/>
      <c r="G226" s="14" t="n"/>
      <c r="H226" s="14" t="n"/>
      <c r="I226" s="14" t="n"/>
      <c r="J226" s="14" t="n"/>
      <c r="K226" s="14" t="n"/>
    </row>
    <row r="227">
      <c r="A227" s="15" t="n"/>
      <c r="B227" s="12" t="n"/>
      <c r="C227" s="14" t="n"/>
      <c r="D227" s="14" t="n"/>
      <c r="E227" s="15" t="n"/>
      <c r="F227" s="14" t="n"/>
      <c r="G227" s="14" t="n"/>
      <c r="H227" s="14" t="n"/>
      <c r="I227" s="14" t="n"/>
      <c r="J227" s="14" t="n"/>
      <c r="K227" s="14" t="n"/>
    </row>
    <row r="228">
      <c r="A228" s="15" t="n"/>
      <c r="B228" s="12" t="n"/>
      <c r="C228" s="14" t="n"/>
      <c r="D228" s="14" t="n"/>
      <c r="E228" s="15" t="n"/>
      <c r="F228" s="14" t="n"/>
      <c r="G228" s="14" t="n"/>
      <c r="H228" s="14" t="n"/>
      <c r="I228" s="14" t="n"/>
      <c r="J228" s="14" t="n"/>
      <c r="K228" s="14" t="n"/>
    </row>
    <row r="229">
      <c r="A229" s="15" t="n"/>
      <c r="B229" s="12" t="n"/>
      <c r="C229" s="14" t="n"/>
      <c r="D229" s="14" t="n"/>
      <c r="E229" s="15" t="n"/>
      <c r="F229" s="14" t="n"/>
      <c r="G229" s="14" t="n"/>
      <c r="H229" s="14" t="n"/>
      <c r="I229" s="14" t="n"/>
      <c r="J229" s="14" t="n"/>
      <c r="K229" s="14" t="n"/>
    </row>
    <row r="230">
      <c r="A230" s="15" t="n"/>
      <c r="B230" s="12" t="n"/>
      <c r="C230" s="14" t="n"/>
      <c r="D230" s="14" t="n"/>
      <c r="E230" s="15" t="n"/>
      <c r="F230" s="14" t="n"/>
      <c r="G230" s="14" t="n"/>
      <c r="H230" s="14" t="n"/>
      <c r="I230" s="14" t="n"/>
      <c r="J230" s="14" t="n"/>
      <c r="K230" s="14" t="n"/>
    </row>
    <row r="231">
      <c r="A231" s="15" t="n"/>
      <c r="B231" s="12" t="n"/>
      <c r="C231" s="14" t="n"/>
      <c r="D231" s="14" t="n"/>
      <c r="E231" s="15" t="n"/>
      <c r="F231" s="14" t="n"/>
      <c r="G231" s="14" t="n"/>
      <c r="H231" s="14" t="n"/>
      <c r="I231" s="14" t="n"/>
      <c r="J231" s="14" t="n"/>
      <c r="K231" s="14" t="n"/>
    </row>
    <row r="232">
      <c r="A232" s="15" t="n"/>
      <c r="B232" s="12" t="n"/>
      <c r="C232" s="14" t="n"/>
      <c r="D232" s="14" t="n"/>
      <c r="E232" s="15" t="n"/>
      <c r="F232" s="14" t="n"/>
      <c r="G232" s="14" t="n"/>
      <c r="H232" s="14" t="n"/>
      <c r="I232" s="14" t="n"/>
      <c r="J232" s="14" t="n"/>
      <c r="K232" s="14" t="n"/>
    </row>
    <row r="233">
      <c r="A233" s="15" t="n"/>
      <c r="B233" s="12" t="n"/>
      <c r="C233" s="14" t="n"/>
      <c r="D233" s="14" t="n"/>
      <c r="E233" s="15" t="n"/>
      <c r="F233" s="14" t="n"/>
      <c r="G233" s="14" t="n"/>
      <c r="H233" s="14" t="n"/>
      <c r="I233" s="14" t="n"/>
      <c r="J233" s="14" t="n"/>
      <c r="K233" s="14" t="n"/>
    </row>
    <row r="234">
      <c r="A234" s="15" t="n"/>
      <c r="B234" s="12" t="n"/>
      <c r="C234" s="14" t="n"/>
      <c r="D234" s="14" t="n"/>
      <c r="E234" s="15" t="n"/>
      <c r="F234" s="14" t="n"/>
      <c r="G234" s="14" t="n"/>
      <c r="H234" s="14" t="n"/>
      <c r="I234" s="14" t="n"/>
      <c r="J234" s="14" t="n"/>
      <c r="K234" s="14" t="n"/>
    </row>
    <row r="235">
      <c r="A235" s="15" t="n"/>
      <c r="B235" s="12" t="n"/>
      <c r="C235" s="14" t="n"/>
      <c r="D235" s="14" t="n"/>
      <c r="E235" s="15" t="n"/>
      <c r="F235" s="14" t="n"/>
      <c r="G235" s="14" t="n"/>
      <c r="H235" s="14" t="n"/>
      <c r="I235" s="14" t="n"/>
      <c r="J235" s="14" t="n"/>
      <c r="K235" s="14" t="n"/>
    </row>
    <row r="236">
      <c r="A236" s="15" t="n"/>
      <c r="B236" s="12" t="n"/>
      <c r="C236" s="14" t="n"/>
      <c r="D236" s="14" t="n"/>
      <c r="E236" s="15" t="n"/>
      <c r="F236" s="14" t="n"/>
      <c r="G236" s="14" t="n"/>
      <c r="H236" s="14" t="n"/>
      <c r="I236" s="14" t="n"/>
      <c r="J236" s="14" t="n"/>
      <c r="K236" s="14" t="n"/>
    </row>
    <row r="237">
      <c r="A237" s="15" t="n"/>
      <c r="B237" s="12" t="n"/>
      <c r="C237" s="14" t="n"/>
      <c r="D237" s="14" t="n"/>
      <c r="E237" s="15" t="n"/>
      <c r="F237" s="14" t="n"/>
      <c r="G237" s="14" t="n"/>
      <c r="H237" s="14" t="n"/>
      <c r="I237" s="14" t="n"/>
      <c r="J237" s="14" t="n"/>
      <c r="K237" s="14" t="n"/>
    </row>
    <row r="238">
      <c r="A238" s="15" t="n"/>
      <c r="B238" s="12" t="n"/>
      <c r="C238" s="14" t="n"/>
      <c r="D238" s="14" t="n"/>
      <c r="E238" s="15" t="n"/>
      <c r="F238" s="14" t="n"/>
      <c r="G238" s="14" t="n"/>
      <c r="H238" s="14" t="n"/>
      <c r="I238" s="14" t="n"/>
      <c r="J238" s="14" t="n"/>
      <c r="K238" s="14" t="n"/>
    </row>
    <row r="239">
      <c r="A239" s="15" t="n"/>
      <c r="B239" s="12" t="n"/>
      <c r="C239" s="14" t="n"/>
      <c r="D239" s="14" t="n"/>
      <c r="E239" s="15" t="n"/>
      <c r="F239" s="14" t="n"/>
      <c r="G239" s="14" t="n"/>
      <c r="H239" s="14" t="n"/>
      <c r="I239" s="14" t="n"/>
      <c r="J239" s="14" t="n"/>
      <c r="K239" s="14" t="n"/>
    </row>
    <row r="240">
      <c r="A240" s="15" t="n"/>
      <c r="B240" s="12" t="n"/>
      <c r="C240" s="14" t="n"/>
      <c r="D240" s="14" t="n"/>
      <c r="E240" s="15" t="n"/>
      <c r="F240" s="14" t="n"/>
      <c r="G240" s="14" t="n"/>
      <c r="H240" s="14" t="n"/>
      <c r="I240" s="14" t="n"/>
      <c r="J240" s="14" t="n"/>
      <c r="K240" s="14" t="n"/>
    </row>
    <row r="241">
      <c r="A241" s="15" t="n"/>
      <c r="B241" s="12" t="n"/>
      <c r="C241" s="14" t="n"/>
      <c r="D241" s="14" t="n"/>
      <c r="E241" s="15" t="n"/>
      <c r="F241" s="14" t="n"/>
      <c r="G241" s="14" t="n"/>
      <c r="H241" s="14" t="n"/>
      <c r="I241" s="14" t="n"/>
      <c r="J241" s="14" t="n"/>
      <c r="K241" s="14" t="n"/>
    </row>
    <row r="242">
      <c r="A242" s="15" t="n"/>
      <c r="B242" s="12" t="n"/>
      <c r="C242" s="14" t="n"/>
      <c r="D242" s="14" t="n"/>
      <c r="E242" s="15" t="n"/>
      <c r="F242" s="14" t="n"/>
      <c r="G242" s="14" t="n"/>
      <c r="H242" s="14" t="n"/>
      <c r="I242" s="14" t="n"/>
      <c r="J242" s="14" t="n"/>
      <c r="K242" s="14" t="n"/>
    </row>
    <row r="243">
      <c r="A243" s="15" t="n"/>
      <c r="B243" s="12" t="n"/>
      <c r="C243" s="14" t="n"/>
      <c r="D243" s="14" t="n"/>
      <c r="E243" s="15" t="n"/>
      <c r="F243" s="14" t="n"/>
      <c r="G243" s="14" t="n"/>
      <c r="H243" s="14" t="n"/>
      <c r="I243" s="14" t="n"/>
      <c r="J243" s="14" t="n"/>
      <c r="K243" s="14" t="n"/>
    </row>
    <row r="244">
      <c r="A244" s="15" t="n"/>
      <c r="B244" s="12" t="n"/>
      <c r="C244" s="14" t="n"/>
      <c r="D244" s="14" t="n"/>
      <c r="E244" s="15" t="n"/>
      <c r="F244" s="14" t="n"/>
      <c r="G244" s="14" t="n"/>
      <c r="H244" s="14" t="n"/>
      <c r="I244" s="14" t="n"/>
      <c r="J244" s="14" t="n"/>
      <c r="K244" s="14" t="n"/>
    </row>
    <row r="245">
      <c r="A245" s="15" t="n"/>
      <c r="B245" s="12" t="n"/>
      <c r="C245" s="14" t="n"/>
      <c r="D245" s="14" t="n"/>
      <c r="E245" s="15" t="n"/>
      <c r="F245" s="14" t="n"/>
      <c r="G245" s="14" t="n"/>
      <c r="H245" s="14" t="n"/>
      <c r="I245" s="14" t="n"/>
      <c r="J245" s="14" t="n"/>
      <c r="K245" s="14" t="n"/>
    </row>
    <row r="246">
      <c r="A246" s="15" t="n"/>
      <c r="B246" s="12" t="n"/>
      <c r="C246" s="14" t="n"/>
      <c r="D246" s="14" t="n"/>
      <c r="E246" s="15" t="n"/>
      <c r="F246" s="14" t="n"/>
      <c r="G246" s="14" t="n"/>
      <c r="H246" s="14" t="n"/>
      <c r="I246" s="14" t="n"/>
      <c r="J246" s="14" t="n"/>
      <c r="K246" s="14" t="n"/>
    </row>
    <row r="247">
      <c r="A247" s="15" t="n"/>
      <c r="B247" s="12" t="n"/>
      <c r="C247" s="14" t="n"/>
      <c r="D247" s="14" t="n"/>
      <c r="E247" s="15" t="n"/>
      <c r="F247" s="14" t="n"/>
      <c r="G247" s="14" t="n"/>
      <c r="H247" s="14" t="n"/>
      <c r="I247" s="14" t="n"/>
      <c r="J247" s="14" t="n"/>
      <c r="K247" s="14" t="n"/>
    </row>
    <row r="248">
      <c r="A248" s="15" t="n"/>
      <c r="B248" s="12" t="n"/>
      <c r="C248" s="14" t="n"/>
      <c r="D248" s="14" t="n"/>
      <c r="E248" s="15" t="n"/>
      <c r="F248" s="14" t="n"/>
      <c r="G248" s="14" t="n"/>
      <c r="H248" s="14" t="n"/>
      <c r="I248" s="14" t="n"/>
      <c r="J248" s="14" t="n"/>
      <c r="K248" s="14" t="n"/>
    </row>
    <row r="249">
      <c r="A249" s="15" t="n"/>
      <c r="B249" s="12" t="n"/>
      <c r="C249" s="14" t="n"/>
      <c r="D249" s="14" t="n"/>
      <c r="E249" s="15" t="n"/>
      <c r="F249" s="14" t="n"/>
      <c r="G249" s="14" t="n"/>
      <c r="H249" s="14" t="n"/>
      <c r="I249" s="14" t="n"/>
      <c r="J249" s="14" t="n"/>
      <c r="K249" s="14" t="n"/>
    </row>
    <row r="250">
      <c r="A250" s="15" t="n"/>
      <c r="B250" s="12" t="n"/>
      <c r="C250" s="14" t="n"/>
      <c r="D250" s="14" t="n"/>
      <c r="E250" s="15" t="n"/>
      <c r="F250" s="14" t="n"/>
      <c r="G250" s="14" t="n"/>
      <c r="H250" s="14" t="n"/>
      <c r="I250" s="14" t="n"/>
      <c r="J250" s="14" t="n"/>
      <c r="K250" s="14" t="n"/>
    </row>
    <row r="251">
      <c r="A251" s="15" t="n"/>
      <c r="B251" s="12" t="n"/>
      <c r="C251" s="14" t="n"/>
      <c r="D251" s="14" t="n"/>
      <c r="E251" s="15" t="n"/>
      <c r="F251" s="14" t="n"/>
      <c r="G251" s="14" t="n"/>
      <c r="H251" s="14" t="n"/>
      <c r="I251" s="14" t="n"/>
      <c r="J251" s="14" t="n"/>
      <c r="K251" s="14" t="n"/>
    </row>
    <row r="252">
      <c r="A252" s="15" t="n"/>
      <c r="B252" s="12" t="n"/>
      <c r="C252" s="14" t="n"/>
      <c r="D252" s="14" t="n"/>
      <c r="E252" s="15" t="n"/>
      <c r="F252" s="14" t="n"/>
      <c r="G252" s="14" t="n"/>
      <c r="H252" s="14" t="n"/>
      <c r="I252" s="14" t="n"/>
      <c r="J252" s="14" t="n"/>
      <c r="K252" s="14" t="n"/>
    </row>
    <row r="253">
      <c r="A253" s="15" t="n"/>
      <c r="B253" s="12" t="n"/>
      <c r="C253" s="14" t="n"/>
      <c r="D253" s="14" t="n"/>
      <c r="E253" s="15" t="n"/>
      <c r="F253" s="14" t="n"/>
      <c r="G253" s="14" t="n"/>
      <c r="H253" s="14" t="n"/>
      <c r="I253" s="14" t="n"/>
      <c r="J253" s="14" t="n"/>
      <c r="K253" s="14" t="n"/>
    </row>
    <row r="254">
      <c r="A254" s="15" t="n"/>
      <c r="B254" s="12" t="n"/>
      <c r="C254" s="14" t="n"/>
      <c r="D254" s="14" t="n"/>
      <c r="E254" s="15" t="n"/>
      <c r="F254" s="14" t="n"/>
      <c r="G254" s="14" t="n"/>
      <c r="H254" s="14" t="n"/>
      <c r="I254" s="14" t="n"/>
      <c r="J254" s="14" t="n"/>
      <c r="K254" s="14" t="n"/>
    </row>
    <row r="255">
      <c r="A255" s="15" t="n"/>
      <c r="B255" s="12" t="n"/>
      <c r="C255" s="14" t="n"/>
      <c r="D255" s="14" t="n"/>
      <c r="E255" s="15" t="n"/>
      <c r="F255" s="14" t="n"/>
      <c r="G255" s="14" t="n"/>
      <c r="H255" s="14" t="n"/>
      <c r="I255" s="14" t="n"/>
      <c r="J255" s="14" t="n"/>
      <c r="K255" s="14" t="n"/>
    </row>
    <row r="256">
      <c r="A256" s="15" t="n"/>
      <c r="B256" s="12" t="n"/>
      <c r="C256" s="14" t="n"/>
      <c r="D256" s="14" t="n"/>
      <c r="E256" s="15" t="n"/>
      <c r="F256" s="14" t="n"/>
      <c r="G256" s="14" t="n"/>
      <c r="H256" s="14" t="n"/>
      <c r="I256" s="14" t="n"/>
      <c r="J256" s="14" t="n"/>
      <c r="K256" s="14" t="n"/>
    </row>
    <row r="257">
      <c r="A257" s="15" t="n"/>
      <c r="B257" s="12" t="n"/>
      <c r="C257" s="14" t="n"/>
      <c r="D257" s="14" t="n"/>
      <c r="E257" s="15" t="n"/>
      <c r="F257" s="14" t="n"/>
      <c r="G257" s="14" t="n"/>
      <c r="H257" s="14" t="n"/>
      <c r="I257" s="14" t="n"/>
      <c r="J257" s="14" t="n"/>
      <c r="K257" s="14" t="n"/>
    </row>
    <row r="258">
      <c r="A258" s="15" t="n"/>
      <c r="B258" s="12" t="n"/>
      <c r="C258" s="14" t="n"/>
      <c r="D258" s="14" t="n"/>
      <c r="E258" s="15" t="n"/>
      <c r="F258" s="14" t="n"/>
      <c r="G258" s="14" t="n"/>
      <c r="H258" s="14" t="n"/>
      <c r="I258" s="14" t="n"/>
      <c r="J258" s="14" t="n"/>
      <c r="K258" s="14" t="n"/>
    </row>
    <row r="259">
      <c r="A259" s="15" t="n"/>
      <c r="B259" s="12" t="n"/>
      <c r="C259" s="14" t="n"/>
      <c r="D259" s="14" t="n"/>
      <c r="E259" s="15" t="n"/>
      <c r="F259" s="14" t="n"/>
      <c r="G259" s="14" t="n"/>
      <c r="H259" s="14" t="n"/>
      <c r="I259" s="14" t="n"/>
      <c r="J259" s="14" t="n"/>
      <c r="K259" s="14" t="n"/>
    </row>
    <row r="260">
      <c r="A260" s="15" t="n"/>
      <c r="B260" s="12" t="n"/>
      <c r="C260" s="14" t="n"/>
      <c r="D260" s="14" t="n"/>
      <c r="E260" s="15" t="n"/>
      <c r="F260" s="14" t="n"/>
      <c r="G260" s="14" t="n"/>
      <c r="H260" s="14" t="n"/>
      <c r="I260" s="14" t="n"/>
      <c r="J260" s="14" t="n"/>
      <c r="K260" s="14" t="n"/>
    </row>
    <row r="261">
      <c r="A261" s="15" t="n"/>
      <c r="B261" s="12" t="n"/>
      <c r="C261" s="14" t="n"/>
      <c r="D261" s="14" t="n"/>
      <c r="E261" s="15" t="n"/>
      <c r="F261" s="14" t="n"/>
      <c r="G261" s="14" t="n"/>
      <c r="H261" s="14" t="n"/>
      <c r="I261" s="14" t="n"/>
      <c r="J261" s="14" t="n"/>
      <c r="K261" s="14" t="n"/>
    </row>
    <row r="262">
      <c r="A262" s="15" t="n"/>
      <c r="B262" s="12" t="n"/>
      <c r="C262" s="14" t="n"/>
      <c r="D262" s="14" t="n"/>
      <c r="E262" s="15" t="n"/>
      <c r="F262" s="14" t="n"/>
      <c r="G262" s="14" t="n"/>
      <c r="H262" s="14" t="n"/>
      <c r="I262" s="14" t="n"/>
      <c r="J262" s="14" t="n"/>
      <c r="K262" s="14" t="n"/>
    </row>
    <row r="263">
      <c r="A263" s="15" t="n"/>
      <c r="B263" s="12" t="n"/>
      <c r="C263" s="14" t="n"/>
      <c r="D263" s="14" t="n"/>
      <c r="E263" s="15" t="n"/>
      <c r="F263" s="14" t="n"/>
      <c r="G263" s="14" t="n"/>
      <c r="H263" s="14" t="n"/>
      <c r="I263" s="14" t="n"/>
      <c r="J263" s="14" t="n"/>
      <c r="K263" s="14" t="n"/>
    </row>
    <row r="264">
      <c r="A264" s="15" t="n"/>
      <c r="B264" s="12" t="n"/>
      <c r="C264" s="14" t="n"/>
      <c r="D264" s="14" t="n"/>
      <c r="E264" s="15" t="n"/>
      <c r="F264" s="14" t="n"/>
      <c r="G264" s="14" t="n"/>
      <c r="H264" s="14" t="n"/>
      <c r="I264" s="14" t="n"/>
      <c r="J264" s="14" t="n"/>
      <c r="K264" s="14" t="n"/>
    </row>
    <row r="265">
      <c r="A265" s="15" t="n"/>
      <c r="B265" s="12" t="n"/>
      <c r="C265" s="14" t="n"/>
      <c r="D265" s="14" t="n"/>
      <c r="E265" s="15" t="n"/>
      <c r="F265" s="14" t="n"/>
      <c r="G265" s="14" t="n"/>
      <c r="H265" s="14" t="n"/>
      <c r="I265" s="14" t="n"/>
      <c r="J265" s="14" t="n"/>
      <c r="K265" s="14" t="n"/>
    </row>
    <row r="266">
      <c r="A266" s="15" t="n"/>
      <c r="B266" s="12" t="n"/>
      <c r="C266" s="14" t="n"/>
      <c r="D266" s="14" t="n"/>
      <c r="E266" s="15" t="n"/>
      <c r="F266" s="14" t="n"/>
      <c r="G266" s="14" t="n"/>
      <c r="H266" s="14" t="n"/>
      <c r="I266" s="14" t="n"/>
      <c r="J266" s="14" t="n"/>
      <c r="K266" s="14" t="n"/>
    </row>
    <row r="267">
      <c r="A267" s="15" t="n"/>
      <c r="B267" s="12" t="n"/>
      <c r="C267" s="14" t="n"/>
      <c r="D267" s="14" t="n"/>
      <c r="E267" s="15" t="n"/>
      <c r="F267" s="14" t="n"/>
      <c r="G267" s="14" t="n"/>
      <c r="H267" s="14" t="n"/>
      <c r="I267" s="14" t="n"/>
      <c r="J267" s="14" t="n"/>
      <c r="K267" s="14" t="n"/>
    </row>
    <row r="268">
      <c r="A268" s="15" t="n"/>
      <c r="B268" s="12" t="n"/>
      <c r="C268" s="14" t="n"/>
      <c r="D268" s="14" t="n"/>
      <c r="E268" s="15" t="n"/>
      <c r="F268" s="14" t="n"/>
      <c r="G268" s="14" t="n"/>
      <c r="H268" s="14" t="n"/>
      <c r="I268" s="14" t="n"/>
      <c r="J268" s="14" t="n"/>
      <c r="K268" s="14" t="n"/>
    </row>
    <row r="269">
      <c r="A269" s="15" t="n"/>
      <c r="B269" s="12" t="n"/>
      <c r="C269" s="14" t="n"/>
      <c r="D269" s="14" t="n"/>
      <c r="E269" s="15" t="n"/>
      <c r="F269" s="14" t="n"/>
      <c r="G269" s="14" t="n"/>
      <c r="H269" s="14" t="n"/>
      <c r="I269" s="14" t="n"/>
      <c r="J269" s="14" t="n"/>
      <c r="K269" s="14" t="n"/>
    </row>
    <row r="270">
      <c r="A270" s="15" t="n"/>
      <c r="B270" s="12" t="n"/>
      <c r="C270" s="14" t="n"/>
      <c r="D270" s="14" t="n"/>
      <c r="E270" s="15" t="n"/>
      <c r="F270" s="14" t="n"/>
      <c r="G270" s="14" t="n"/>
      <c r="H270" s="14" t="n"/>
      <c r="I270" s="14" t="n"/>
      <c r="J270" s="14" t="n"/>
      <c r="K270" s="14" t="n"/>
    </row>
    <row r="271">
      <c r="A271" s="15" t="n"/>
      <c r="B271" s="12" t="n"/>
      <c r="C271" s="14" t="n"/>
      <c r="D271" s="14" t="n"/>
      <c r="E271" s="15" t="n"/>
      <c r="F271" s="14" t="n"/>
      <c r="G271" s="14" t="n"/>
      <c r="H271" s="14" t="n"/>
      <c r="I271" s="14" t="n"/>
      <c r="J271" s="14" t="n"/>
      <c r="K271" s="14" t="n"/>
    </row>
    <row r="272">
      <c r="A272" s="15" t="n"/>
      <c r="B272" s="12" t="n"/>
      <c r="C272" s="14" t="n"/>
      <c r="D272" s="14" t="n"/>
      <c r="E272" s="15" t="n"/>
      <c r="F272" s="14" t="n"/>
      <c r="G272" s="14" t="n"/>
      <c r="H272" s="14" t="n"/>
      <c r="I272" s="14" t="n"/>
      <c r="J272" s="14" t="n"/>
      <c r="K272" s="14" t="n"/>
    </row>
    <row r="273">
      <c r="A273" s="15" t="n"/>
      <c r="B273" s="12" t="n"/>
      <c r="C273" s="14" t="n"/>
      <c r="D273" s="14" t="n"/>
      <c r="E273" s="15" t="n"/>
      <c r="F273" s="14" t="n"/>
      <c r="G273" s="14" t="n"/>
      <c r="H273" s="14" t="n"/>
      <c r="I273" s="14" t="n"/>
      <c r="J273" s="14" t="n"/>
      <c r="K273" s="14" t="n"/>
    </row>
    <row r="274">
      <c r="A274" s="15" t="n"/>
      <c r="B274" s="12" t="n"/>
      <c r="C274" s="14" t="n"/>
      <c r="D274" s="14" t="n"/>
      <c r="E274" s="15" t="n"/>
      <c r="F274" s="14" t="n"/>
      <c r="G274" s="14" t="n"/>
      <c r="H274" s="14" t="n"/>
      <c r="I274" s="14" t="n"/>
      <c r="J274" s="14" t="n"/>
      <c r="K274" s="14" t="n"/>
    </row>
    <row r="275">
      <c r="A275" s="15" t="n"/>
      <c r="B275" s="12" t="n"/>
      <c r="C275" s="14" t="n"/>
      <c r="D275" s="14" t="n"/>
      <c r="E275" s="15" t="n"/>
      <c r="F275" s="14" t="n"/>
      <c r="G275" s="14" t="n"/>
      <c r="H275" s="14" t="n"/>
      <c r="I275" s="14" t="n"/>
      <c r="J275" s="14" t="n"/>
      <c r="K275" s="14" t="n"/>
    </row>
    <row r="276">
      <c r="A276" s="15" t="n"/>
      <c r="B276" s="12" t="n"/>
      <c r="C276" s="14" t="n"/>
      <c r="D276" s="14" t="n"/>
      <c r="E276" s="15" t="n"/>
      <c r="F276" s="14" t="n"/>
      <c r="G276" s="14" t="n"/>
      <c r="H276" s="14" t="n"/>
      <c r="I276" s="14" t="n"/>
      <c r="J276" s="14" t="n"/>
      <c r="K276" s="14" t="n"/>
    </row>
    <row r="277">
      <c r="A277" s="15" t="n"/>
      <c r="B277" s="12" t="n"/>
      <c r="C277" s="14" t="n"/>
      <c r="D277" s="14" t="n"/>
      <c r="E277" s="15" t="n"/>
      <c r="F277" s="14" t="n"/>
      <c r="G277" s="14" t="n"/>
      <c r="H277" s="14" t="n"/>
      <c r="I277" s="14" t="n"/>
      <c r="J277" s="14" t="n"/>
      <c r="K277" s="14" t="n"/>
    </row>
    <row r="278">
      <c r="A278" s="15" t="n"/>
      <c r="B278" s="12" t="n"/>
      <c r="C278" s="14" t="n"/>
      <c r="D278" s="14" t="n"/>
      <c r="E278" s="15" t="n"/>
      <c r="F278" s="14" t="n"/>
      <c r="G278" s="14" t="n"/>
      <c r="H278" s="14" t="n"/>
      <c r="I278" s="14" t="n"/>
      <c r="J278" s="14" t="n"/>
      <c r="K278" s="14" t="n"/>
    </row>
    <row r="279">
      <c r="A279" s="15" t="n"/>
      <c r="B279" s="12" t="n"/>
      <c r="C279" s="14" t="n"/>
      <c r="D279" s="14" t="n"/>
      <c r="E279" s="15" t="n"/>
      <c r="F279" s="14" t="n"/>
      <c r="G279" s="14" t="n"/>
      <c r="H279" s="14" t="n"/>
      <c r="I279" s="14" t="n"/>
      <c r="J279" s="14" t="n"/>
      <c r="K279" s="14" t="n"/>
    </row>
    <row r="280">
      <c r="A280" s="15" t="n"/>
      <c r="B280" s="12" t="n"/>
      <c r="C280" s="14" t="n"/>
      <c r="D280" s="14" t="n"/>
      <c r="E280" s="15" t="n"/>
      <c r="F280" s="14" t="n"/>
      <c r="G280" s="14" t="n"/>
      <c r="H280" s="14" t="n"/>
      <c r="I280" s="14" t="n"/>
      <c r="J280" s="14" t="n"/>
      <c r="K280" s="14" t="n"/>
    </row>
    <row r="281">
      <c r="A281" s="15" t="n"/>
      <c r="B281" s="12" t="n"/>
      <c r="C281" s="14" t="n"/>
      <c r="D281" s="14" t="n"/>
      <c r="E281" s="15" t="n"/>
      <c r="F281" s="14" t="n"/>
      <c r="G281" s="14" t="n"/>
      <c r="H281" s="14" t="n"/>
      <c r="I281" s="14" t="n"/>
      <c r="J281" s="14" t="n"/>
      <c r="K281" s="14" t="n"/>
    </row>
    <row r="282">
      <c r="A282" s="15" t="n"/>
      <c r="B282" s="12" t="n"/>
      <c r="C282" s="14" t="n"/>
      <c r="D282" s="14" t="n"/>
      <c r="E282" s="15" t="n"/>
      <c r="F282" s="14" t="n"/>
      <c r="G282" s="14" t="n"/>
      <c r="H282" s="14" t="n"/>
      <c r="I282" s="14" t="n"/>
      <c r="J282" s="14" t="n"/>
      <c r="K282" s="14" t="n"/>
    </row>
    <row r="283">
      <c r="A283" s="15" t="n"/>
      <c r="B283" s="12" t="n"/>
      <c r="C283" s="14" t="n"/>
      <c r="D283" s="14" t="n"/>
      <c r="E283" s="15" t="n"/>
      <c r="F283" s="14" t="n"/>
      <c r="G283" s="14" t="n"/>
      <c r="H283" s="14" t="n"/>
      <c r="I283" s="14" t="n"/>
      <c r="J283" s="14" t="n"/>
      <c r="K283" s="14" t="n"/>
    </row>
    <row r="284">
      <c r="A284" s="15" t="n"/>
      <c r="B284" s="12" t="n"/>
      <c r="C284" s="14" t="n"/>
      <c r="D284" s="14" t="n"/>
      <c r="E284" s="15" t="n"/>
      <c r="F284" s="14" t="n"/>
      <c r="G284" s="14" t="n"/>
      <c r="H284" s="14" t="n"/>
      <c r="I284" s="14" t="n"/>
      <c r="J284" s="14" t="n"/>
      <c r="K284" s="14" t="n"/>
    </row>
    <row r="285">
      <c r="A285" s="15" t="n"/>
      <c r="B285" s="12" t="n"/>
      <c r="C285" s="14" t="n"/>
      <c r="D285" s="14" t="n"/>
      <c r="E285" s="15" t="n"/>
      <c r="F285" s="14" t="n"/>
      <c r="G285" s="14" t="n"/>
      <c r="H285" s="14" t="n"/>
      <c r="I285" s="14" t="n"/>
      <c r="J285" s="14" t="n"/>
      <c r="K285" s="14" t="n"/>
    </row>
    <row r="286">
      <c r="A286" s="15" t="n"/>
      <c r="B286" s="12" t="n"/>
      <c r="C286" s="14" t="n"/>
      <c r="D286" s="14" t="n"/>
      <c r="E286" s="15" t="n"/>
      <c r="F286" s="14" t="n"/>
      <c r="G286" s="14" t="n"/>
      <c r="H286" s="14" t="n"/>
      <c r="I286" s="14" t="n"/>
      <c r="J286" s="14" t="n"/>
      <c r="K286" s="14" t="n"/>
    </row>
    <row r="287">
      <c r="A287" s="15" t="n"/>
      <c r="B287" s="12" t="n"/>
      <c r="C287" s="14" t="n"/>
      <c r="D287" s="14" t="n"/>
      <c r="E287" s="15" t="n"/>
      <c r="F287" s="14" t="n"/>
      <c r="G287" s="14" t="n"/>
      <c r="H287" s="14" t="n"/>
      <c r="I287" s="14" t="n"/>
      <c r="J287" s="14" t="n"/>
      <c r="K287" s="14" t="n"/>
    </row>
    <row r="288">
      <c r="A288" s="15" t="n"/>
      <c r="B288" s="12" t="n"/>
      <c r="C288" s="14" t="n"/>
      <c r="D288" s="14" t="n"/>
      <c r="E288" s="15" t="n"/>
      <c r="F288" s="14" t="n"/>
      <c r="G288" s="14" t="n"/>
      <c r="H288" s="14" t="n"/>
      <c r="I288" s="14" t="n"/>
      <c r="J288" s="14" t="n"/>
      <c r="K288" s="14" t="n"/>
    </row>
    <row r="289">
      <c r="A289" s="15" t="n"/>
      <c r="B289" s="12" t="n"/>
      <c r="C289" s="14" t="n"/>
      <c r="D289" s="14" t="n"/>
      <c r="E289" s="15" t="n"/>
      <c r="F289" s="14" t="n"/>
      <c r="G289" s="14" t="n"/>
      <c r="H289" s="14" t="n"/>
      <c r="I289" s="14" t="n"/>
      <c r="J289" s="14" t="n"/>
      <c r="K289" s="14" t="n"/>
    </row>
    <row r="290">
      <c r="A290" s="15" t="n"/>
      <c r="B290" s="12" t="n"/>
      <c r="C290" s="14" t="n"/>
      <c r="D290" s="14" t="n"/>
      <c r="E290" s="15" t="n"/>
      <c r="F290" s="14" t="n"/>
      <c r="G290" s="14" t="n"/>
      <c r="H290" s="14" t="n"/>
      <c r="I290" s="14" t="n"/>
      <c r="J290" s="14" t="n"/>
      <c r="K290" s="14" t="n"/>
    </row>
    <row r="291">
      <c r="A291" s="15" t="n"/>
      <c r="B291" s="12" t="n"/>
      <c r="C291" s="14" t="n"/>
      <c r="D291" s="14" t="n"/>
      <c r="E291" s="15" t="n"/>
      <c r="F291" s="14" t="n"/>
      <c r="G291" s="14" t="n"/>
      <c r="H291" s="14" t="n"/>
      <c r="I291" s="14" t="n"/>
      <c r="J291" s="14" t="n"/>
      <c r="K291" s="14" t="n"/>
    </row>
    <row r="292">
      <c r="A292" s="15" t="n"/>
      <c r="B292" s="12" t="n"/>
      <c r="C292" s="14" t="n"/>
      <c r="D292" s="14" t="n"/>
      <c r="E292" s="15" t="n"/>
      <c r="F292" s="14" t="n"/>
      <c r="G292" s="14" t="n"/>
      <c r="H292" s="14" t="n"/>
      <c r="I292" s="14" t="n"/>
      <c r="J292" s="14" t="n"/>
      <c r="K292" s="14" t="n"/>
    </row>
    <row r="293">
      <c r="A293" s="15" t="n"/>
      <c r="B293" s="12" t="n"/>
      <c r="C293" s="14" t="n"/>
      <c r="D293" s="14" t="n"/>
      <c r="E293" s="15" t="n"/>
      <c r="F293" s="14" t="n"/>
      <c r="G293" s="14" t="n"/>
      <c r="H293" s="14" t="n"/>
      <c r="I293" s="14" t="n"/>
      <c r="J293" s="14" t="n"/>
      <c r="K293" s="14" t="n"/>
    </row>
    <row r="294">
      <c r="A294" s="15" t="n"/>
      <c r="B294" s="12" t="n"/>
      <c r="C294" s="14" t="n"/>
      <c r="D294" s="14" t="n"/>
      <c r="E294" s="15" t="n"/>
      <c r="F294" s="14" t="n"/>
      <c r="G294" s="14" t="n"/>
      <c r="H294" s="14" t="n"/>
      <c r="I294" s="14" t="n"/>
      <c r="J294" s="14" t="n"/>
      <c r="K294" s="14" t="n"/>
    </row>
    <row r="295">
      <c r="A295" s="15" t="n"/>
      <c r="B295" s="12" t="n"/>
      <c r="C295" s="14" t="n"/>
      <c r="D295" s="14" t="n"/>
      <c r="E295" s="15" t="n"/>
      <c r="F295" s="14" t="n"/>
      <c r="G295" s="14" t="n"/>
      <c r="H295" s="14" t="n"/>
      <c r="I295" s="14" t="n"/>
      <c r="J295" s="14" t="n"/>
      <c r="K295" s="14" t="n"/>
    </row>
    <row r="296">
      <c r="A296" s="15" t="n"/>
      <c r="B296" s="12" t="n"/>
      <c r="C296" s="14" t="n"/>
      <c r="D296" s="14" t="n"/>
      <c r="E296" s="15" t="n"/>
      <c r="F296" s="14" t="n"/>
      <c r="G296" s="14" t="n"/>
      <c r="H296" s="14" t="n"/>
      <c r="I296" s="14" t="n"/>
      <c r="J296" s="14" t="n"/>
      <c r="K296" s="14" t="n"/>
    </row>
    <row r="297">
      <c r="A297" s="15" t="n"/>
      <c r="B297" s="12" t="n"/>
      <c r="C297" s="14" t="n"/>
      <c r="D297" s="14" t="n"/>
      <c r="E297" s="15" t="n"/>
      <c r="F297" s="14" t="n"/>
      <c r="G297" s="14" t="n"/>
      <c r="H297" s="14" t="n"/>
      <c r="I297" s="14" t="n"/>
      <c r="J297" s="14" t="n"/>
      <c r="K297" s="14" t="n"/>
    </row>
    <row r="298">
      <c r="A298" s="15" t="n"/>
      <c r="B298" s="12" t="n"/>
      <c r="C298" s="14" t="n"/>
      <c r="D298" s="14" t="n"/>
      <c r="E298" s="15" t="n"/>
      <c r="F298" s="14" t="n"/>
      <c r="G298" s="14" t="n"/>
      <c r="H298" s="14" t="n"/>
      <c r="I298" s="14" t="n"/>
      <c r="J298" s="14" t="n"/>
      <c r="K298" s="14" t="n"/>
    </row>
    <row r="299">
      <c r="A299" s="15" t="n"/>
      <c r="B299" s="12" t="n"/>
      <c r="C299" s="14" t="n"/>
      <c r="D299" s="14" t="n"/>
      <c r="E299" s="15" t="n"/>
      <c r="F299" s="14" t="n"/>
      <c r="G299" s="14" t="n"/>
      <c r="H299" s="14" t="n"/>
      <c r="I299" s="14" t="n"/>
      <c r="J299" s="14" t="n"/>
      <c r="K299" s="14" t="n"/>
    </row>
    <row r="300">
      <c r="A300" s="15" t="n"/>
      <c r="B300" s="12" t="n"/>
      <c r="C300" s="14" t="n"/>
      <c r="D300" s="14" t="n"/>
      <c r="E300" s="15" t="n"/>
      <c r="F300" s="14" t="n"/>
      <c r="G300" s="14" t="n"/>
      <c r="H300" s="14" t="n"/>
      <c r="I300" s="14" t="n"/>
      <c r="J300" s="14" t="n"/>
      <c r="K300" s="14" t="n"/>
    </row>
    <row r="301">
      <c r="A301" s="15" t="n"/>
      <c r="B301" s="12" t="n"/>
      <c r="C301" s="14" t="n"/>
      <c r="D301" s="14" t="n"/>
      <c r="E301" s="15" t="n"/>
      <c r="F301" s="14" t="n"/>
      <c r="G301" s="14" t="n"/>
      <c r="H301" s="14" t="n"/>
      <c r="I301" s="14" t="n"/>
      <c r="J301" s="14" t="n"/>
      <c r="K301" s="14" t="n"/>
    </row>
  </sheetData>
  <autoFilter ref="A1:K301"/>
  <dataValidations count="2">
    <dataValidation sqref="B2:B301" showDropDown="0" showInputMessage="0" showErrorMessage="1" allowBlank="1" errorTitle="Not on the list" error="Choose a value from the list (edit the list on the Settings tab)." type="list">
      <formula1>='Data Points'!$B$2:$B$151</formula1>
    </dataValidation>
    <dataValidation sqref="G2:H301" showDropDown="0" showInputMessage="0" showErrorMessage="1" allowBlank="1" errorTitle="Not on the list" error="Choose a value from the list (edit the list on the Settings tab)." type="list">
      <formula1>='Settings'!$A$9:$A$28</formula1>
    </dataValidation>
  </dataValidations>
  <printOptions gridLines="0"/>
  <pageMargins left="0.75" right="0.75" top="1" bottom="1" header="0.5" footer="0.5"/>
  <pageSetup orientation="landscape" fitToHeight="0" fitToWidth="1"/>
</worksheet>
</file>

<file path=xl/worksheets/sheet6.xml><?xml version="1.0" encoding="utf-8"?>
<worksheet xmlns="http://schemas.openxmlformats.org/spreadsheetml/2006/main">
  <sheetPr>
    <tabColor rgb="00D0B88C"/>
    <outlinePr summaryBelow="1" summaryRight="1"/>
    <pageSetUpPr fitToPage="1"/>
  </sheetPr>
  <dimension ref="A1:D70"/>
  <sheetViews>
    <sheetView workbookViewId="0">
      <selection activeCell="A1" sqref="A1"/>
    </sheetView>
  </sheetViews>
  <sheetFormatPr baseColWidth="8" defaultRowHeight="15"/>
  <cols>
    <col width="40" customWidth="1" min="1" max="1"/>
    <col width="16" customWidth="1" min="2" max="2"/>
    <col width="16" customWidth="1" min="3" max="3"/>
    <col width="18" customWidth="1" min="4" max="4"/>
  </cols>
  <sheetData>
    <row r="1" ht="24" customHeight="1">
      <c r="A1" s="20" t="inlineStr">
        <is>
          <t>SUMMARY</t>
        </is>
      </c>
      <c r="B1" s="21" t="n"/>
      <c r="C1" s="21" t="n"/>
      <c r="D1" s="21" t="n"/>
    </row>
    <row r="2">
      <c r="A2" s="22" t="inlineStr">
        <is>
          <t>Everything on this tab is calculated. Nothing needs typing here.</t>
        </is>
      </c>
    </row>
    <row r="4" ht="24" customHeight="1">
      <c r="A4" s="3" t="inlineStr">
        <is>
          <t>REGISTER STATUS</t>
        </is>
      </c>
      <c r="B4" s="23" t="n"/>
      <c r="C4" s="23" t="n"/>
      <c r="D4" s="23" t="n"/>
    </row>
    <row r="5">
      <c r="A5" s="24" t="inlineStr">
        <is>
          <t>Reporting quarter end</t>
        </is>
      </c>
      <c r="B5" s="25">
        <f>'Settings'!$B$4</f>
        <v>46295</v>
      </c>
    </row>
    <row r="6">
      <c r="A6" s="24" t="inlineStr">
        <is>
          <t>Data points tracked</t>
        </is>
      </c>
      <c r="B6" s="26">
        <f>COUNTA('Data Points'!$B$2:$B$151)</f>
        <v>44</v>
      </c>
    </row>
    <row r="8" ht="22" customHeight="1">
      <c r="A8" s="8" t="inlineStr">
        <is>
          <t>Status</t>
        </is>
      </c>
      <c r="B8" s="8" t="inlineStr">
        <is>
          <t>Data points</t>
        </is>
      </c>
      <c r="C8" s="8" t="inlineStr">
        <is>
          <t>Share</t>
        </is>
      </c>
      <c r="D8" s="8" t="inlineStr"/>
    </row>
    <row r="9">
      <c r="A9" s="27" t="inlineStr">
        <is>
          <t>Current</t>
        </is>
      </c>
      <c r="B9" s="28">
        <f>COUNTIF('Data Points'!$O$2:$O$151,"Current")</f>
        <v>0</v>
      </c>
      <c r="C9" s="29">
        <f>IF($B$6=0,"",B9/$B$6)</f>
        <v>0</v>
      </c>
    </row>
    <row r="10">
      <c r="A10" s="30" t="inlineStr">
        <is>
          <t>Review due</t>
        </is>
      </c>
      <c r="B10" s="28">
        <f>COUNTIF('Data Points'!$O$2:$O$151,"Review due")</f>
        <v>0</v>
      </c>
      <c r="C10" s="29">
        <f>IF($B$6=0,"",B10/$B$6)</f>
        <v>0</v>
      </c>
    </row>
    <row r="11">
      <c r="A11" s="31" t="inlineStr">
        <is>
          <t>Stale</t>
        </is>
      </c>
      <c r="B11" s="28">
        <f>COUNTIF('Data Points'!$O$2:$O$151,"Stale")</f>
        <v>0</v>
      </c>
      <c r="C11" s="29">
        <f>IF($B$6=0,"",B11/$B$6)</f>
        <v>0</v>
      </c>
    </row>
    <row r="12">
      <c r="A12" s="31" t="inlineStr">
        <is>
          <t>No as-of date</t>
        </is>
      </c>
      <c r="B12" s="28">
        <f>COUNTIF('Data Points'!$O$2:$O$151,"No as-of date")</f>
        <v>0</v>
      </c>
      <c r="C12" s="29">
        <f>IF($B$6=0,"",B12/$B$6)</f>
        <v>0</v>
      </c>
    </row>
    <row r="13">
      <c r="A13" s="32" t="inlineStr">
        <is>
          <t>Missing value</t>
        </is>
      </c>
      <c r="B13" s="28">
        <f>COUNTIF('Data Points'!$O$2:$O$151,"Missing value")</f>
        <v>44</v>
      </c>
      <c r="C13" s="29">
        <f>IF($B$6=0,"",B13/$B$6)</f>
        <v>1</v>
      </c>
    </row>
    <row r="15" ht="24" customHeight="1">
      <c r="A15" s="3" t="inlineStr">
        <is>
          <t>BY OWNER</t>
        </is>
      </c>
      <c r="B15" s="23" t="n"/>
      <c r="C15" s="23" t="n"/>
      <c r="D15" s="23" t="n"/>
    </row>
    <row r="16" ht="22" customHeight="1">
      <c r="A16" s="8" t="inlineStr">
        <is>
          <t>Owner</t>
        </is>
      </c>
      <c r="B16" s="8" t="inlineStr">
        <is>
          <t>Figures owned</t>
        </is>
      </c>
      <c r="C16" s="8" t="inlineStr">
        <is>
          <t>Not current</t>
        </is>
      </c>
      <c r="D16" s="8" t="inlineStr">
        <is>
          <t>Missing or stale</t>
        </is>
      </c>
    </row>
    <row r="17">
      <c r="A17" s="33" t="str">
        <f>IF('Settings'!$A$9="","",'Settings'!$A$9)</f>
        <v>Finance</v>
      </c>
      <c r="B17" s="28">
        <f>IF($A17="","",COUNTIF('Data Points'!$I$2:$I$151,$A17))</f>
        <v>10</v>
      </c>
      <c r="C17" s="28">
        <f>IF($A17="","",COUNTIF('Data Points'!$I$2:$I$151,$A17)-COUNTIFS('Data Points'!$I$2:$I$151,$A17,'Data Points'!$O$2:$O$151,"Current"))</f>
        <v>10</v>
      </c>
      <c r="D17" s="28">
        <f>IF($A17="","",COUNTIFS('Data Points'!$I$2:$I$151,$A17,'Data Points'!$O$2:$O$151,"Missing value")+COUNTIFS('Data Points'!$I$2:$I$151,$A17,'Data Points'!$O$2:$O$151,"Stale")+COUNTIFS('Data Points'!$I$2:$I$151,$A17,'Data Points'!$O$2:$O$151,"No as-of date"))</f>
        <v>10</v>
      </c>
    </row>
    <row r="18">
      <c r="A18" s="33" t="str">
        <f>IF('Settings'!$A$10="","",'Settings'!$A$10)</f>
        <v>HR</v>
      </c>
      <c r="B18" s="28">
        <f>IF($A18="","",COUNTIF('Data Points'!$I$2:$I$151,$A18))</f>
        <v>5</v>
      </c>
      <c r="C18" s="28">
        <f>IF($A18="","",COUNTIF('Data Points'!$I$2:$I$151,$A18)-COUNTIFS('Data Points'!$I$2:$I$151,$A18,'Data Points'!$O$2:$O$151,"Current"))</f>
        <v>5</v>
      </c>
      <c r="D18" s="28">
        <f>IF($A18="","",COUNTIFS('Data Points'!$I$2:$I$151,$A18,'Data Points'!$O$2:$O$151,"Missing value")+COUNTIFS('Data Points'!$I$2:$I$151,$A18,'Data Points'!$O$2:$O$151,"Stale")+COUNTIFS('Data Points'!$I$2:$I$151,$A18,'Data Points'!$O$2:$O$151,"No as-of date"))</f>
        <v>5</v>
      </c>
    </row>
    <row r="19">
      <c r="A19" s="33" t="str">
        <f>IF('Settings'!$A$11="","",'Settings'!$A$11)</f>
        <v>Performance and analytics</v>
      </c>
      <c r="B19" s="28">
        <f>IF($A19="","",COUNTIF('Data Points'!$I$2:$I$151,$A19))</f>
        <v>4</v>
      </c>
      <c r="C19" s="28">
        <f>IF($A19="","",COUNTIF('Data Points'!$I$2:$I$151,$A19)-COUNTIFS('Data Points'!$I$2:$I$151,$A19,'Data Points'!$O$2:$O$151,"Current"))</f>
        <v>4</v>
      </c>
      <c r="D19" s="28">
        <f>IF($A19="","",COUNTIFS('Data Points'!$I$2:$I$151,$A19,'Data Points'!$O$2:$O$151,"Missing value")+COUNTIFS('Data Points'!$I$2:$I$151,$A19,'Data Points'!$O$2:$O$151,"Stale")+COUNTIFS('Data Points'!$I$2:$I$151,$A19,'Data Points'!$O$2:$O$151,"No as-of date"))</f>
        <v>4</v>
      </c>
    </row>
    <row r="20">
      <c r="A20" s="33" t="str">
        <f>IF('Settings'!$A$12="","",'Settings'!$A$12)</f>
        <v>Investment team</v>
      </c>
      <c r="B20" s="28">
        <f>IF($A20="","",COUNTIF('Data Points'!$I$2:$I$151,$A20))</f>
        <v>3</v>
      </c>
      <c r="C20" s="28">
        <f>IF($A20="","",COUNTIF('Data Points'!$I$2:$I$151,$A20)-COUNTIFS('Data Points'!$I$2:$I$151,$A20,'Data Points'!$O$2:$O$151,"Current"))</f>
        <v>3</v>
      </c>
      <c r="D20" s="28">
        <f>IF($A20="","",COUNTIFS('Data Points'!$I$2:$I$151,$A20,'Data Points'!$O$2:$O$151,"Missing value")+COUNTIFS('Data Points'!$I$2:$I$151,$A20,'Data Points'!$O$2:$O$151,"Stale")+COUNTIFS('Data Points'!$I$2:$I$151,$A20,'Data Points'!$O$2:$O$151,"No as-of date"))</f>
        <v>3</v>
      </c>
    </row>
    <row r="21">
      <c r="A21" s="33" t="str">
        <f>IF('Settings'!$A$13="","",'Settings'!$A$13)</f>
        <v>Compliance</v>
      </c>
      <c r="B21" s="28">
        <f>IF($A21="","",COUNTIF('Data Points'!$I$2:$I$151,$A21))</f>
        <v>4</v>
      </c>
      <c r="C21" s="28">
        <f>IF($A21="","",COUNTIF('Data Points'!$I$2:$I$151,$A21)-COUNTIFS('Data Points'!$I$2:$I$151,$A21,'Data Points'!$O$2:$O$151,"Current"))</f>
        <v>4</v>
      </c>
      <c r="D21" s="28">
        <f>IF($A21="","",COUNTIFS('Data Points'!$I$2:$I$151,$A21,'Data Points'!$O$2:$O$151,"Missing value")+COUNTIFS('Data Points'!$I$2:$I$151,$A21,'Data Points'!$O$2:$O$151,"Stale")+COUNTIFS('Data Points'!$I$2:$I$151,$A21,'Data Points'!$O$2:$O$151,"No as-of date"))</f>
        <v>4</v>
      </c>
    </row>
    <row r="22">
      <c r="A22" s="33" t="str">
        <f>IF('Settings'!$A$14="","",'Settings'!$A$14)</f>
        <v>Legal</v>
      </c>
      <c r="B22" s="28">
        <f>IF($A22="","",COUNTIF('Data Points'!$I$2:$I$151,$A22))</f>
        <v>4</v>
      </c>
      <c r="C22" s="28">
        <f>IF($A22="","",COUNTIF('Data Points'!$I$2:$I$151,$A22)-COUNTIFS('Data Points'!$I$2:$I$151,$A22,'Data Points'!$O$2:$O$151,"Current"))</f>
        <v>4</v>
      </c>
      <c r="D22" s="28">
        <f>IF($A22="","",COUNTIFS('Data Points'!$I$2:$I$151,$A22,'Data Points'!$O$2:$O$151,"Missing value")+COUNTIFS('Data Points'!$I$2:$I$151,$A22,'Data Points'!$O$2:$O$151,"Stale")+COUNTIFS('Data Points'!$I$2:$I$151,$A22,'Data Points'!$O$2:$O$151,"No as-of date"))</f>
        <v>4</v>
      </c>
    </row>
    <row r="23">
      <c r="A23" s="33" t="str">
        <f>IF('Settings'!$A$15="","",'Settings'!$A$15)</f>
        <v>ESG and stewardship</v>
      </c>
      <c r="B23" s="28">
        <f>IF($A23="","",COUNTIF('Data Points'!$I$2:$I$151,$A23))</f>
        <v>4</v>
      </c>
      <c r="C23" s="28">
        <f>IF($A23="","",COUNTIF('Data Points'!$I$2:$I$151,$A23)-COUNTIFS('Data Points'!$I$2:$I$151,$A23,'Data Points'!$O$2:$O$151,"Current"))</f>
        <v>4</v>
      </c>
      <c r="D23" s="28">
        <f>IF($A23="","",COUNTIFS('Data Points'!$I$2:$I$151,$A23,'Data Points'!$O$2:$O$151,"Missing value")+COUNTIFS('Data Points'!$I$2:$I$151,$A23,'Data Points'!$O$2:$O$151,"Stale")+COUNTIFS('Data Points'!$I$2:$I$151,$A23,'Data Points'!$O$2:$O$151,"No as-of date"))</f>
        <v>4</v>
      </c>
    </row>
    <row r="24">
      <c r="A24" s="33" t="str">
        <f>IF('Settings'!$A$16="","",'Settings'!$A$16)</f>
        <v>Operations</v>
      </c>
      <c r="B24" s="28">
        <f>IF($A24="","",COUNTIF('Data Points'!$I$2:$I$151,$A24))</f>
        <v>4</v>
      </c>
      <c r="C24" s="28">
        <f>IF($A24="","",COUNTIF('Data Points'!$I$2:$I$151,$A24)-COUNTIFS('Data Points'!$I$2:$I$151,$A24,'Data Points'!$O$2:$O$151,"Current"))</f>
        <v>4</v>
      </c>
      <c r="D24" s="28">
        <f>IF($A24="","",COUNTIFS('Data Points'!$I$2:$I$151,$A24,'Data Points'!$O$2:$O$151,"Missing value")+COUNTIFS('Data Points'!$I$2:$I$151,$A24,'Data Points'!$O$2:$O$151,"Stale")+COUNTIFS('Data Points'!$I$2:$I$151,$A24,'Data Points'!$O$2:$O$151,"No as-of date"))</f>
        <v>4</v>
      </c>
    </row>
    <row r="25">
      <c r="A25" s="33" t="str">
        <f>IF('Settings'!$A$17="","",'Settings'!$A$17)</f>
        <v>Investor relations</v>
      </c>
      <c r="B25" s="28">
        <f>IF($A25="","",COUNTIF('Data Points'!$I$2:$I$151,$A25))</f>
        <v>5</v>
      </c>
      <c r="C25" s="28">
        <f>IF($A25="","",COUNTIF('Data Points'!$I$2:$I$151,$A25)-COUNTIFS('Data Points'!$I$2:$I$151,$A25,'Data Points'!$O$2:$O$151,"Current"))</f>
        <v>5</v>
      </c>
      <c r="D25" s="28">
        <f>IF($A25="","",COUNTIFS('Data Points'!$I$2:$I$151,$A25,'Data Points'!$O$2:$O$151,"Missing value")+COUNTIFS('Data Points'!$I$2:$I$151,$A25,'Data Points'!$O$2:$O$151,"Stale")+COUNTIFS('Data Points'!$I$2:$I$151,$A25,'Data Points'!$O$2:$O$151,"No as-of date"))</f>
        <v>5</v>
      </c>
    </row>
    <row r="26">
      <c r="A26" s="33" t="str">
        <f>IF('Settings'!$A$18="","",'Settings'!$A$18)</f>
        <v>Product specialists</v>
      </c>
      <c r="B26" s="28">
        <f>IF($A26="","",COUNTIF('Data Points'!$I$2:$I$151,$A26))</f>
        <v>1</v>
      </c>
      <c r="C26" s="28">
        <f>IF($A26="","",COUNTIF('Data Points'!$I$2:$I$151,$A26)-COUNTIFS('Data Points'!$I$2:$I$151,$A26,'Data Points'!$O$2:$O$151,"Current"))</f>
        <v>1</v>
      </c>
      <c r="D26" s="28">
        <f>IF($A26="","",COUNTIFS('Data Points'!$I$2:$I$151,$A26,'Data Points'!$O$2:$O$151,"Missing value")+COUNTIFS('Data Points'!$I$2:$I$151,$A26,'Data Points'!$O$2:$O$151,"Stale")+COUNTIFS('Data Points'!$I$2:$I$151,$A26,'Data Points'!$O$2:$O$151,"No as-of date"))</f>
        <v>1</v>
      </c>
    </row>
    <row r="27">
      <c r="A27" s="33" t="str">
        <f>IF('Settings'!$A$19="","",'Settings'!$A$19)</f>
        <v/>
      </c>
      <c r="B27" s="28" t="str">
        <f>IF($A27="","",COUNTIF('Data Points'!$I$2:$I$151,$A27))</f>
        <v/>
      </c>
      <c r="C27" s="28" t="str">
        <f>IF($A27="","",COUNTIF('Data Points'!$I$2:$I$151,$A27)-COUNTIFS('Data Points'!$I$2:$I$151,$A27,'Data Points'!$O$2:$O$151,"Current"))</f>
        <v/>
      </c>
      <c r="D27" s="28" t="str">
        <f>IF($A27="","",COUNTIFS('Data Points'!$I$2:$I$151,$A27,'Data Points'!$O$2:$O$151,"Missing value")+COUNTIFS('Data Points'!$I$2:$I$151,$A27,'Data Points'!$O$2:$O$151,"Stale")+COUNTIFS('Data Points'!$I$2:$I$151,$A27,'Data Points'!$O$2:$O$151,"No as-of date"))</f>
        <v/>
      </c>
    </row>
    <row r="28">
      <c r="A28" s="33" t="str">
        <f>IF('Settings'!$A$20="","",'Settings'!$A$20)</f>
        <v/>
      </c>
      <c r="B28" s="28" t="str">
        <f>IF($A28="","",COUNTIF('Data Points'!$I$2:$I$151,$A28))</f>
        <v/>
      </c>
      <c r="C28" s="28" t="str">
        <f>IF($A28="","",COUNTIF('Data Points'!$I$2:$I$151,$A28)-COUNTIFS('Data Points'!$I$2:$I$151,$A28,'Data Points'!$O$2:$O$151,"Current"))</f>
        <v/>
      </c>
      <c r="D28" s="28" t="str">
        <f>IF($A28="","",COUNTIFS('Data Points'!$I$2:$I$151,$A28,'Data Points'!$O$2:$O$151,"Missing value")+COUNTIFS('Data Points'!$I$2:$I$151,$A28,'Data Points'!$O$2:$O$151,"Stale")+COUNTIFS('Data Points'!$I$2:$I$151,$A28,'Data Points'!$O$2:$O$151,"No as-of date"))</f>
        <v/>
      </c>
    </row>
    <row r="29">
      <c r="A29" s="33" t="str">
        <f>IF('Settings'!$A$21="","",'Settings'!$A$21)</f>
        <v/>
      </c>
      <c r="B29" s="28" t="str">
        <f>IF($A29="","",COUNTIF('Data Points'!$I$2:$I$151,$A29))</f>
        <v/>
      </c>
      <c r="C29" s="28" t="str">
        <f>IF($A29="","",COUNTIF('Data Points'!$I$2:$I$151,$A29)-COUNTIFS('Data Points'!$I$2:$I$151,$A29,'Data Points'!$O$2:$O$151,"Current"))</f>
        <v/>
      </c>
      <c r="D29" s="28" t="str">
        <f>IF($A29="","",COUNTIFS('Data Points'!$I$2:$I$151,$A29,'Data Points'!$O$2:$O$151,"Missing value")+COUNTIFS('Data Points'!$I$2:$I$151,$A29,'Data Points'!$O$2:$O$151,"Stale")+COUNTIFS('Data Points'!$I$2:$I$151,$A29,'Data Points'!$O$2:$O$151,"No as-of date"))</f>
        <v/>
      </c>
    </row>
    <row r="30">
      <c r="A30" s="33" t="str">
        <f>IF('Settings'!$A$22="","",'Settings'!$A$22)</f>
        <v/>
      </c>
      <c r="B30" s="28" t="str">
        <f>IF($A30="","",COUNTIF('Data Points'!$I$2:$I$151,$A30))</f>
        <v/>
      </c>
      <c r="C30" s="28" t="str">
        <f>IF($A30="","",COUNTIF('Data Points'!$I$2:$I$151,$A30)-COUNTIFS('Data Points'!$I$2:$I$151,$A30,'Data Points'!$O$2:$O$151,"Current"))</f>
        <v/>
      </c>
      <c r="D30" s="28" t="str">
        <f>IF($A30="","",COUNTIFS('Data Points'!$I$2:$I$151,$A30,'Data Points'!$O$2:$O$151,"Missing value")+COUNTIFS('Data Points'!$I$2:$I$151,$A30,'Data Points'!$O$2:$O$151,"Stale")+COUNTIFS('Data Points'!$I$2:$I$151,$A30,'Data Points'!$O$2:$O$151,"No as-of date"))</f>
        <v/>
      </c>
    </row>
    <row r="31">
      <c r="A31" s="33" t="str">
        <f>IF('Settings'!$A$23="","",'Settings'!$A$23)</f>
        <v/>
      </c>
      <c r="B31" s="28" t="str">
        <f>IF($A31="","",COUNTIF('Data Points'!$I$2:$I$151,$A31))</f>
        <v/>
      </c>
      <c r="C31" s="28" t="str">
        <f>IF($A31="","",COUNTIF('Data Points'!$I$2:$I$151,$A31)-COUNTIFS('Data Points'!$I$2:$I$151,$A31,'Data Points'!$O$2:$O$151,"Current"))</f>
        <v/>
      </c>
      <c r="D31" s="28" t="str">
        <f>IF($A31="","",COUNTIFS('Data Points'!$I$2:$I$151,$A31,'Data Points'!$O$2:$O$151,"Missing value")+COUNTIFS('Data Points'!$I$2:$I$151,$A31,'Data Points'!$O$2:$O$151,"Stale")+COUNTIFS('Data Points'!$I$2:$I$151,$A31,'Data Points'!$O$2:$O$151,"No as-of date"))</f>
        <v/>
      </c>
    </row>
    <row r="32">
      <c r="A32" s="33" t="str">
        <f>IF('Settings'!$A$24="","",'Settings'!$A$24)</f>
        <v/>
      </c>
      <c r="B32" s="28" t="str">
        <f>IF($A32="","",COUNTIF('Data Points'!$I$2:$I$151,$A32))</f>
        <v/>
      </c>
      <c r="C32" s="28" t="str">
        <f>IF($A32="","",COUNTIF('Data Points'!$I$2:$I$151,$A32)-COUNTIFS('Data Points'!$I$2:$I$151,$A32,'Data Points'!$O$2:$O$151,"Current"))</f>
        <v/>
      </c>
      <c r="D32" s="28" t="str">
        <f>IF($A32="","",COUNTIFS('Data Points'!$I$2:$I$151,$A32,'Data Points'!$O$2:$O$151,"Missing value")+COUNTIFS('Data Points'!$I$2:$I$151,$A32,'Data Points'!$O$2:$O$151,"Stale")+COUNTIFS('Data Points'!$I$2:$I$151,$A32,'Data Points'!$O$2:$O$151,"No as-of date"))</f>
        <v/>
      </c>
    </row>
    <row r="33">
      <c r="A33" s="33" t="str">
        <f>IF('Settings'!$A$25="","",'Settings'!$A$25)</f>
        <v/>
      </c>
      <c r="B33" s="28" t="str">
        <f>IF($A33="","",COUNTIF('Data Points'!$I$2:$I$151,$A33))</f>
        <v/>
      </c>
      <c r="C33" s="28" t="str">
        <f>IF($A33="","",COUNTIF('Data Points'!$I$2:$I$151,$A33)-COUNTIFS('Data Points'!$I$2:$I$151,$A33,'Data Points'!$O$2:$O$151,"Current"))</f>
        <v/>
      </c>
      <c r="D33" s="28" t="str">
        <f>IF($A33="","",COUNTIFS('Data Points'!$I$2:$I$151,$A33,'Data Points'!$O$2:$O$151,"Missing value")+COUNTIFS('Data Points'!$I$2:$I$151,$A33,'Data Points'!$O$2:$O$151,"Stale")+COUNTIFS('Data Points'!$I$2:$I$151,$A33,'Data Points'!$O$2:$O$151,"No as-of date"))</f>
        <v/>
      </c>
    </row>
    <row r="34">
      <c r="A34" s="33" t="str">
        <f>IF('Settings'!$A$26="","",'Settings'!$A$26)</f>
        <v/>
      </c>
      <c r="B34" s="28" t="str">
        <f>IF($A34="","",COUNTIF('Data Points'!$I$2:$I$151,$A34))</f>
        <v/>
      </c>
      <c r="C34" s="28" t="str">
        <f>IF($A34="","",COUNTIF('Data Points'!$I$2:$I$151,$A34)-COUNTIFS('Data Points'!$I$2:$I$151,$A34,'Data Points'!$O$2:$O$151,"Current"))</f>
        <v/>
      </c>
      <c r="D34" s="28" t="str">
        <f>IF($A34="","",COUNTIFS('Data Points'!$I$2:$I$151,$A34,'Data Points'!$O$2:$O$151,"Missing value")+COUNTIFS('Data Points'!$I$2:$I$151,$A34,'Data Points'!$O$2:$O$151,"Stale")+COUNTIFS('Data Points'!$I$2:$I$151,$A34,'Data Points'!$O$2:$O$151,"No as-of date"))</f>
        <v/>
      </c>
    </row>
    <row r="35">
      <c r="A35" s="33" t="str">
        <f>IF('Settings'!$A$27="","",'Settings'!$A$27)</f>
        <v/>
      </c>
      <c r="B35" s="28" t="str">
        <f>IF($A35="","",COUNTIF('Data Points'!$I$2:$I$151,$A35))</f>
        <v/>
      </c>
      <c r="C35" s="28" t="str">
        <f>IF($A35="","",COUNTIF('Data Points'!$I$2:$I$151,$A35)-COUNTIFS('Data Points'!$I$2:$I$151,$A35,'Data Points'!$O$2:$O$151,"Current"))</f>
        <v/>
      </c>
      <c r="D35" s="28" t="str">
        <f>IF($A35="","",COUNTIFS('Data Points'!$I$2:$I$151,$A35,'Data Points'!$O$2:$O$151,"Missing value")+COUNTIFS('Data Points'!$I$2:$I$151,$A35,'Data Points'!$O$2:$O$151,"Stale")+COUNTIFS('Data Points'!$I$2:$I$151,$A35,'Data Points'!$O$2:$O$151,"No as-of date"))</f>
        <v/>
      </c>
    </row>
    <row r="36">
      <c r="A36" s="33" t="str">
        <f>IF('Settings'!$A$28="","",'Settings'!$A$28)</f>
        <v/>
      </c>
      <c r="B36" s="28" t="str">
        <f>IF($A36="","",COUNTIF('Data Points'!$I$2:$I$151,$A36))</f>
        <v/>
      </c>
      <c r="C36" s="28" t="str">
        <f>IF($A36="","",COUNTIF('Data Points'!$I$2:$I$151,$A36)-COUNTIFS('Data Points'!$I$2:$I$151,$A36,'Data Points'!$O$2:$O$151,"Current"))</f>
        <v/>
      </c>
      <c r="D36" s="28" t="str">
        <f>IF($A36="","",COUNTIFS('Data Points'!$I$2:$I$151,$A36,'Data Points'!$O$2:$O$151,"Missing value")+COUNTIFS('Data Points'!$I$2:$I$151,$A36,'Data Points'!$O$2:$O$151,"Stale")+COUNTIFS('Data Points'!$I$2:$I$151,$A36,'Data Points'!$O$2:$O$151,"No as-of date"))</f>
        <v/>
      </c>
    </row>
    <row r="38" ht="24" customHeight="1">
      <c r="A38" s="3" t="inlineStr">
        <is>
          <t>BY CATEGORY</t>
        </is>
      </c>
      <c r="B38" s="23" t="n"/>
      <c r="C38" s="23" t="n"/>
      <c r="D38" s="23" t="n"/>
    </row>
    <row r="39" ht="22" customHeight="1">
      <c r="A39" s="8" t="inlineStr">
        <is>
          <t>Category</t>
        </is>
      </c>
      <c r="B39" s="8" t="inlineStr">
        <is>
          <t>Figures</t>
        </is>
      </c>
      <c r="C39" s="8" t="inlineStr">
        <is>
          <t>Not current</t>
        </is>
      </c>
      <c r="D39" s="8" t="inlineStr"/>
    </row>
    <row r="40">
      <c r="A40" s="33" t="str">
        <f>IF('Settings'!$A$60="","",'Settings'!$A$60)</f>
        <v>Firm and ownership</v>
      </c>
      <c r="B40" s="28">
        <f>IF($A40="","",COUNTIF('Data Points'!$A$2:$A$151,$A40))</f>
        <v>3</v>
      </c>
      <c r="C40" s="28">
        <f>IF($A40="","",COUNTIF('Data Points'!$A$2:$A$151,$A40)-COUNTIFS('Data Points'!$A$2:$A$151,$A40,'Data Points'!$O$2:$O$151,"Current"))</f>
        <v>3</v>
      </c>
    </row>
    <row r="41">
      <c r="A41" s="33" t="str">
        <f>IF('Settings'!$A$61="","",'Settings'!$A$61)</f>
        <v>Assets under management</v>
      </c>
      <c r="B41" s="28">
        <f>IF($A41="","",COUNTIF('Data Points'!$A$2:$A$151,$A41))</f>
        <v>6</v>
      </c>
      <c r="C41" s="28">
        <f>IF($A41="","",COUNTIF('Data Points'!$A$2:$A$151,$A41)-COUNTIFS('Data Points'!$A$2:$A$151,$A41,'Data Points'!$O$2:$O$151,"Current"))</f>
        <v>6</v>
      </c>
    </row>
    <row r="42">
      <c r="A42" s="33" t="str">
        <f>IF('Settings'!$A$62="","",'Settings'!$A$62)</f>
        <v>Clients</v>
      </c>
      <c r="B42" s="28">
        <f>IF($A42="","",COUNTIF('Data Points'!$A$2:$A$151,$A42))</f>
        <v>4</v>
      </c>
      <c r="C42" s="28">
        <f>IF($A42="","",COUNTIF('Data Points'!$A$2:$A$151,$A42)-COUNTIFS('Data Points'!$A$2:$A$151,$A42,'Data Points'!$O$2:$O$151,"Current"))</f>
        <v>4</v>
      </c>
    </row>
    <row r="43">
      <c r="A43" s="33" t="str">
        <f>IF('Settings'!$A$63="","",'Settings'!$A$63)</f>
        <v>People</v>
      </c>
      <c r="B43" s="28">
        <f>IF($A43="","",COUNTIF('Data Points'!$A$2:$A$151,$A43))</f>
        <v>7</v>
      </c>
      <c r="C43" s="28">
        <f>IF($A43="","",COUNTIF('Data Points'!$A$2:$A$151,$A43)-COUNTIFS('Data Points'!$A$2:$A$151,$A43,'Data Points'!$O$2:$O$151,"Current"))</f>
        <v>7</v>
      </c>
    </row>
    <row r="44">
      <c r="A44" s="33" t="str">
        <f>IF('Settings'!$A$64="","",'Settings'!$A$64)</f>
        <v>Performance and track record</v>
      </c>
      <c r="B44" s="28">
        <f>IF($A44="","",COUNTIF('Data Points'!$A$2:$A$151,$A44))</f>
        <v>6</v>
      </c>
      <c r="C44" s="28">
        <f>IF($A44="","",COUNTIF('Data Points'!$A$2:$A$151,$A44)-COUNTIFS('Data Points'!$A$2:$A$151,$A44,'Data Points'!$O$2:$O$151,"Current"))</f>
        <v>6</v>
      </c>
    </row>
    <row r="45">
      <c r="A45" s="33" t="str">
        <f>IF('Settings'!$A$65="","",'Settings'!$A$65)</f>
        <v>Funds and vehicles</v>
      </c>
      <c r="B45" s="28">
        <f>IF($A45="","",COUNTIF('Data Points'!$A$2:$A$151,$A45))</f>
        <v>6</v>
      </c>
      <c r="C45" s="28">
        <f>IF($A45="","",COUNTIF('Data Points'!$A$2:$A$151,$A45)-COUNTIFS('Data Points'!$A$2:$A$151,$A45,'Data Points'!$O$2:$O$151,"Current"))</f>
        <v>6</v>
      </c>
    </row>
    <row r="46">
      <c r="A46" s="33" t="str">
        <f>IF('Settings'!$A$66="","",'Settings'!$A$66)</f>
        <v>Operations and service providers</v>
      </c>
      <c r="B46" s="28">
        <f>IF($A46="","",COUNTIF('Data Points'!$A$2:$A$151,$A46))</f>
        <v>4</v>
      </c>
      <c r="C46" s="28">
        <f>IF($A46="","",COUNTIF('Data Points'!$A$2:$A$151,$A46)-COUNTIFS('Data Points'!$A$2:$A$151,$A46,'Data Points'!$O$2:$O$151,"Current"))</f>
        <v>4</v>
      </c>
    </row>
    <row r="47">
      <c r="A47" s="33" t="str">
        <f>IF('Settings'!$A$67="","",'Settings'!$A$67)</f>
        <v>Regulatory and compliance</v>
      </c>
      <c r="B47" s="28">
        <f>IF($A47="","",COUNTIF('Data Points'!$A$2:$A$151,$A47))</f>
        <v>4</v>
      </c>
      <c r="C47" s="28">
        <f>IF($A47="","",COUNTIF('Data Points'!$A$2:$A$151,$A47)-COUNTIFS('Data Points'!$A$2:$A$151,$A47,'Data Points'!$O$2:$O$151,"Current"))</f>
        <v>4</v>
      </c>
    </row>
    <row r="48">
      <c r="A48" s="33" t="str">
        <f>IF('Settings'!$A$68="","",'Settings'!$A$68)</f>
        <v>ESG and responsible investment</v>
      </c>
      <c r="B48" s="28">
        <f>IF($A48="","",COUNTIF('Data Points'!$A$2:$A$151,$A48))</f>
        <v>4</v>
      </c>
      <c r="C48" s="28">
        <f>IF($A48="","",COUNTIF('Data Points'!$A$2:$A$151,$A48)-COUNTIFS('Data Points'!$A$2:$A$151,$A48,'Data Points'!$O$2:$O$151,"Current"))</f>
        <v>4</v>
      </c>
    </row>
    <row r="50" ht="24" customHeight="1">
      <c r="A50" s="3" t="inlineStr">
        <is>
          <t>BY DOCUMENT OR DATABASE</t>
        </is>
      </c>
      <c r="B50" s="23" t="n"/>
      <c r="C50" s="23" t="n"/>
      <c r="D50" s="23" t="n"/>
    </row>
    <row r="51" ht="22" customHeight="1">
      <c r="A51" s="8" t="inlineStr">
        <is>
          <t>Document or database</t>
        </is>
      </c>
      <c r="B51" s="8" t="inlineStr">
        <is>
          <t>Figures used</t>
        </is>
      </c>
      <c r="C51" s="8" t="inlineStr">
        <is>
          <t>Not current</t>
        </is>
      </c>
      <c r="D51" s="8" t="inlineStr"/>
    </row>
    <row r="52">
      <c r="A52" s="33" t="str">
        <f>IF('Settings'!$A$48="","",'Settings'!$A$48)</f>
        <v>Firm standard DDQ</v>
      </c>
      <c r="B52" s="28">
        <f>IF($A52="","",COUNTIF('Data Points'!$Q$2:$Q$151,"X"))</f>
        <v>25</v>
      </c>
      <c r="C52" s="28">
        <f>IF($A52="","",COUNTIF('Data Points'!$Q$2:$Q$151,"X")-COUNTIFS('Data Points'!$Q$2:$Q$151,"X",'Data Points'!$O$2:$O$151,"Current"))</f>
        <v>25</v>
      </c>
    </row>
    <row r="53">
      <c r="A53" s="33" t="str">
        <f>IF('Settings'!$A$49="","",'Settings'!$A$49)</f>
        <v>Fund and strategy DDQs</v>
      </c>
      <c r="B53" s="28">
        <f>IF($A53="","",COUNTIF('Data Points'!$R$2:$R$151,"X"))</f>
        <v>35</v>
      </c>
      <c r="C53" s="28">
        <f>IF($A53="","",COUNTIF('Data Points'!$R$2:$R$151,"X")-COUNTIFS('Data Points'!$R$2:$R$151,"X",'Data Points'!$O$2:$O$151,"Current"))</f>
        <v>35</v>
      </c>
    </row>
    <row r="54">
      <c r="A54" s="33" t="str">
        <f>IF('Settings'!$A$50="","",'Settings'!$A$50)</f>
        <v>RFP answer library</v>
      </c>
      <c r="B54" s="28">
        <f>IF($A54="","",COUNTIF('Data Points'!$S$2:$S$151,"X"))</f>
        <v>39</v>
      </c>
      <c r="C54" s="28">
        <f>IF($A54="","",COUNTIF('Data Points'!$S$2:$S$151,"X")-COUNTIFS('Data Points'!$S$2:$S$151,"X",'Data Points'!$O$2:$O$151,"Current"))</f>
        <v>39</v>
      </c>
    </row>
    <row r="55">
      <c r="A55" s="33" t="str">
        <f>IF('Settings'!$A$51="","",'Settings'!$A$51)</f>
        <v>Consultant databases</v>
      </c>
      <c r="B55" s="28">
        <f>IF($A55="","",COUNTIF('Data Points'!$T$2:$T$151,"X"))</f>
        <v>28</v>
      </c>
      <c r="C55" s="28">
        <f>IF($A55="","",COUNTIF('Data Points'!$T$2:$T$151,"X")-COUNTIFS('Data Points'!$T$2:$T$151,"X",'Data Points'!$O$2:$O$151,"Current"))</f>
        <v>28</v>
      </c>
    </row>
    <row r="56">
      <c r="A56" s="33" t="str">
        <f>IF('Settings'!$A$52="","",'Settings'!$A$52)</f>
        <v>ESG questionnaires</v>
      </c>
      <c r="B56" s="28">
        <f>IF($A56="","",COUNTIF('Data Points'!$U$2:$U$151,"X"))</f>
        <v>6</v>
      </c>
      <c r="C56" s="28">
        <f>IF($A56="","",COUNTIF('Data Points'!$U$2:$U$151,"X")-COUNTIFS('Data Points'!$U$2:$U$151,"X",'Data Points'!$O$2:$O$151,"Current"))</f>
        <v>6</v>
      </c>
    </row>
    <row r="57">
      <c r="A57" s="33" t="str">
        <f>IF('Settings'!$A$53="","",'Settings'!$A$53)</f>
        <v>Operational due diligence</v>
      </c>
      <c r="B57" s="28">
        <f>IF($A57="","",COUNTIF('Data Points'!$V$2:$V$151,"X"))</f>
        <v>17</v>
      </c>
      <c r="C57" s="28">
        <f>IF($A57="","",COUNTIF('Data Points'!$V$2:$V$151,"X")-COUNTIFS('Data Points'!$V$2:$V$151,"X",'Data Points'!$O$2:$O$151,"Current"))</f>
        <v>17</v>
      </c>
    </row>
    <row r="58">
      <c r="A58" s="33" t="str">
        <f>IF('Settings'!$A$54="","",'Settings'!$A$54)</f>
        <v>Pitch books and factsheets</v>
      </c>
      <c r="B58" s="28">
        <f>IF($A58="","",COUNTIF('Data Points'!$W$2:$W$151,"X"))</f>
        <v>14</v>
      </c>
      <c r="C58" s="28">
        <f>IF($A58="","",COUNTIF('Data Points'!$W$2:$W$151,"X")-COUNTIFS('Data Points'!$W$2:$W$151,"X",'Data Points'!$O$2:$O$151,"Current"))</f>
        <v>14</v>
      </c>
    </row>
    <row r="59">
      <c r="A59" s="33" t="str">
        <f>IF('Settings'!$A$55="","",'Settings'!$A$55)</f>
        <v>Investor reports and website</v>
      </c>
      <c r="B59" s="28">
        <f>IF($A59="","",COUNTIF('Data Points'!$X$2:$X$151,"X"))</f>
        <v>7</v>
      </c>
      <c r="C59" s="28">
        <f>IF($A59="","",COUNTIF('Data Points'!$X$2:$X$151,"X")-COUNTIFS('Data Points'!$X$2:$X$151,"X",'Data Points'!$O$2:$O$151,"Current"))</f>
        <v>7</v>
      </c>
    </row>
    <row r="60">
      <c r="A60" s="33" t="str">
        <f>IF('Settings'!$A$56="","",'Settings'!$A$56)</f>
        <v/>
      </c>
      <c r="B60" s="28" t="str">
        <f>IF($A60="","",COUNTIF('Data Points'!$Y$2:$Y$151,"X"))</f>
        <v/>
      </c>
      <c r="C60" s="28" t="str">
        <f>IF($A60="","",COUNTIF('Data Points'!$Y$2:$Y$151,"X")-COUNTIFS('Data Points'!$Y$2:$Y$151,"X",'Data Points'!$O$2:$O$151,"Current"))</f>
        <v/>
      </c>
    </row>
    <row r="61">
      <c r="A61" s="33" t="str">
        <f>IF('Settings'!$A$57="","",'Settings'!$A$57)</f>
        <v/>
      </c>
      <c r="B61" s="28" t="str">
        <f>IF($A61="","",COUNTIF('Data Points'!$Z$2:$Z$151,"X"))</f>
        <v/>
      </c>
      <c r="C61" s="28" t="str">
        <f>IF($A61="","",COUNTIF('Data Points'!$Z$2:$Z$151,"X")-COUNTIFS('Data Points'!$Z$2:$Z$151,"X",'Data Points'!$O$2:$O$151,"Current"))</f>
        <v/>
      </c>
    </row>
    <row r="63" ht="24" customHeight="1">
      <c r="A63" s="3" t="inlineStr">
        <is>
          <t>RECURRING QUESTIONNAIRES</t>
        </is>
      </c>
      <c r="B63" s="23" t="n"/>
      <c r="C63" s="23" t="n"/>
      <c r="D63" s="23" t="n"/>
    </row>
    <row r="64">
      <c r="A64" s="33" t="inlineStr">
        <is>
          <t>Due in the next 30 days (not submitted)</t>
        </is>
      </c>
      <c r="B64" s="34">
        <f>COUNTIFS('Recurring Questionnaires'!$G$2:$G$101,"&gt;="&amp;TODAY(),'Recurring Questionnaires'!$G$2:$G$101,"&lt;="&amp;(TODAY()+30),'Recurring Questionnaires'!$M$2:$M$101,"&lt;&gt;Submitted")</f>
        <v>0</v>
      </c>
    </row>
    <row r="65">
      <c r="A65" s="33" t="inlineStr">
        <is>
          <t>Overdue (not submitted)</t>
        </is>
      </c>
      <c r="B65" s="34">
        <f>COUNTIFS('Recurring Questionnaires'!$G$2:$G$101,"&lt;"&amp;TODAY(),'Recurring Questionnaires'!$M$2:$M$101,"&lt;&gt;Submitted")</f>
        <v>0</v>
      </c>
    </row>
    <row r="67" ht="24" customHeight="1">
      <c r="A67" s="3" t="inlineStr">
        <is>
          <t>QUARTER-END CHECKLIST</t>
        </is>
      </c>
      <c r="B67" s="23" t="n"/>
      <c r="C67" s="23" t="n"/>
      <c r="D67" s="23" t="n"/>
    </row>
    <row r="68">
      <c r="A68" s="33" t="inlineStr">
        <is>
          <t>Tasks</t>
        </is>
      </c>
      <c r="B68" s="34">
        <f>COUNTA('Quarter-End Checklist'!$C$2:$C$29)</f>
        <v>18</v>
      </c>
    </row>
    <row r="69">
      <c r="A69" s="33" t="inlineStr">
        <is>
          <t>Done</t>
        </is>
      </c>
      <c r="B69" s="34">
        <f>COUNTIF('Quarter-End Checklist'!$G$2:$G$29,"Yes")</f>
        <v>0</v>
      </c>
    </row>
    <row r="70">
      <c r="A70" s="33" t="inlineStr">
        <is>
          <t>Complete</t>
        </is>
      </c>
      <c r="B70" s="35">
        <f>IF(B68=0,"",B69/B68)</f>
        <v>0</v>
      </c>
    </row>
  </sheetData>
  <printOptions gridLines="0"/>
  <pageMargins left="0.75" right="0.75" top="1" bottom="1" header="0.5" footer="0.5"/>
  <pageSetup orientation="portrait" fitToHeight="0" fitToWidth="1"/>
</worksheet>
</file>

<file path=xl/worksheets/sheet7.xml><?xml version="1.0" encoding="utf-8"?>
<worksheet xmlns="http://schemas.openxmlformats.org/spreadsheetml/2006/main">
  <sheetPr>
    <tabColor rgb="00B4B4B4"/>
    <outlinePr summaryBelow="1" summaryRight="1"/>
    <pageSetUpPr fitToPage="1"/>
  </sheetPr>
  <dimension ref="A1:D95"/>
  <sheetViews>
    <sheetView workbookViewId="0">
      <selection activeCell="A1" sqref="A1"/>
    </sheetView>
  </sheetViews>
  <sheetFormatPr baseColWidth="8" defaultRowHeight="15"/>
  <cols>
    <col width="30" customWidth="1" min="1" max="1"/>
    <col width="30" customWidth="1" min="2" max="2"/>
    <col width="70" customWidth="1" min="3" max="3"/>
    <col width="28" customWidth="1" min="4" max="4"/>
  </cols>
  <sheetData>
    <row r="1" ht="24" customHeight="1">
      <c r="A1" s="20" t="inlineStr">
        <is>
          <t>SETTINGS</t>
        </is>
      </c>
      <c r="B1" s="21" t="n"/>
      <c r="C1" s="21" t="n"/>
      <c r="D1" s="21" t="n"/>
    </row>
    <row r="2">
      <c r="A2" s="22" t="inlineStr">
        <is>
          <t>These lists feed the dropdowns and formulas across the workbook. Edit the names to match your firm.</t>
        </is>
      </c>
    </row>
    <row r="4" ht="28" customHeight="1">
      <c r="A4" s="24" t="inlineStr">
        <is>
          <t>Reporting quarter end</t>
        </is>
      </c>
      <c r="B4" s="36">
        <f>EOMONTH(DATE(YEAR(TODAY()),INT((MONTH(TODAY())-1)/3)*3,1),0)</f>
        <v>46295</v>
      </c>
      <c r="C4" s="37" t="inlineStr">
        <is>
          <t>Fills in automatically with the most recent quarter end. Type a date over it to fix the quarter you are working on.</t>
        </is>
      </c>
    </row>
    <row r="6" ht="24" customHeight="1">
      <c r="A6" s="3" t="inlineStr">
        <is>
          <t>OWNERS</t>
        </is>
      </c>
      <c r="B6" s="23" t="n"/>
      <c r="C6" s="23" t="n"/>
      <c r="D6" s="23" t="n"/>
    </row>
    <row r="7">
      <c r="A7" s="22" t="inlineStr">
        <is>
          <t>Teams or people who own figures and approve them. Add names, emails or both.</t>
        </is>
      </c>
    </row>
    <row r="8" ht="22" customHeight="1">
      <c r="A8" s="8" t="inlineStr">
        <is>
          <t>Owner (team or person)</t>
        </is>
      </c>
      <c r="B8" s="8" t="inlineStr">
        <is>
          <t>Contact</t>
        </is>
      </c>
      <c r="C8" s="8" t="inlineStr">
        <is>
          <t>What they usually own</t>
        </is>
      </c>
      <c r="D8" s="8" t="inlineStr">
        <is>
          <t>Notes</t>
        </is>
      </c>
    </row>
    <row r="9">
      <c r="A9" s="28" t="inlineStr">
        <is>
          <t>Finance</t>
        </is>
      </c>
      <c r="B9" s="38" t="n"/>
      <c r="C9" s="39" t="inlineStr">
        <is>
          <t>AUM, flows, fund accounting figures</t>
        </is>
      </c>
      <c r="D9" s="38" t="n"/>
    </row>
    <row r="10">
      <c r="A10" s="28" t="inlineStr">
        <is>
          <t>HR</t>
        </is>
      </c>
      <c r="B10" s="38" t="n"/>
      <c r="C10" s="39" t="inlineStr">
        <is>
          <t>Headcount, joiners and leavers, diversity data</t>
        </is>
      </c>
      <c r="D10" s="38" t="n"/>
    </row>
    <row r="11">
      <c r="A11" s="28" t="inlineStr">
        <is>
          <t>Performance and analytics</t>
        </is>
      </c>
      <c r="B11" s="38" t="n"/>
      <c r="C11" s="39" t="inlineStr">
        <is>
          <t>Returns, risk statistics, exposures</t>
        </is>
      </c>
      <c r="D11" s="38" t="n"/>
    </row>
    <row r="12">
      <c r="A12" s="28" t="inlineStr">
        <is>
          <t>Investment team</t>
        </is>
      </c>
      <c r="B12" s="38" t="n"/>
      <c r="C12" s="39" t="inlineStr">
        <is>
          <t>Biographies, investment committee, portfolio facts</t>
        </is>
      </c>
      <c r="D12" s="38" t="n"/>
    </row>
    <row r="13">
      <c r="A13" s="28" t="inlineStr">
        <is>
          <t>Compliance</t>
        </is>
      </c>
      <c r="B13" s="38" t="n"/>
      <c r="C13" s="39" t="inlineStr">
        <is>
          <t>Registrations, exams, policies, approval of figures</t>
        </is>
      </c>
      <c r="D13" s="38" t="n"/>
    </row>
    <row r="14">
      <c r="A14" s="28" t="inlineStr">
        <is>
          <t>Legal</t>
        </is>
      </c>
      <c r="B14" s="38" t="n"/>
      <c r="C14" s="39" t="inlineStr">
        <is>
          <t>Entities, ownership, litigation, fund terms</t>
        </is>
      </c>
      <c r="D14" s="38" t="n"/>
    </row>
    <row r="15">
      <c r="A15" s="28" t="inlineStr">
        <is>
          <t>ESG and stewardship</t>
        </is>
      </c>
      <c r="B15" s="38" t="n"/>
      <c r="C15" s="39" t="inlineStr">
        <is>
          <t>Responsible investment commitments and metrics</t>
        </is>
      </c>
      <c r="D15" s="38" t="n"/>
    </row>
    <row r="16">
      <c r="A16" s="28" t="inlineStr">
        <is>
          <t>Operations</t>
        </is>
      </c>
      <c r="B16" s="38" t="n"/>
      <c r="C16" s="39" t="inlineStr">
        <is>
          <t>Service providers, insurance, business continuity</t>
        </is>
      </c>
      <c r="D16" s="38" t="n"/>
    </row>
    <row r="17">
      <c r="A17" s="28" t="inlineStr">
        <is>
          <t>Investor relations</t>
        </is>
      </c>
      <c r="B17" s="38" t="n"/>
      <c r="C17" s="39" t="inlineStr">
        <is>
          <t>Client counts, fundraising status, references</t>
        </is>
      </c>
      <c r="D17" s="38" t="n"/>
    </row>
    <row r="18">
      <c r="A18" s="28" t="inlineStr">
        <is>
          <t>Product specialists</t>
        </is>
      </c>
      <c r="B18" s="38" t="n"/>
      <c r="C18" s="39" t="inlineStr">
        <is>
          <t>Strategy AUM, capacity, consultant databases</t>
        </is>
      </c>
      <c r="D18" s="38" t="n"/>
    </row>
    <row r="19">
      <c r="A19" s="38" t="n"/>
      <c r="B19" s="38" t="n"/>
      <c r="C19" s="38" t="n"/>
      <c r="D19" s="38" t="n"/>
    </row>
    <row r="20">
      <c r="A20" s="38" t="n"/>
      <c r="B20" s="38" t="n"/>
      <c r="C20" s="38" t="n"/>
      <c r="D20" s="38" t="n"/>
    </row>
    <row r="21">
      <c r="A21" s="38" t="n"/>
      <c r="B21" s="38" t="n"/>
      <c r="C21" s="38" t="n"/>
      <c r="D21" s="38" t="n"/>
    </row>
    <row r="22">
      <c r="A22" s="38" t="n"/>
      <c r="B22" s="38" t="n"/>
      <c r="C22" s="38" t="n"/>
      <c r="D22" s="38" t="n"/>
    </row>
    <row r="23">
      <c r="A23" s="38" t="n"/>
      <c r="B23" s="38" t="n"/>
      <c r="C23" s="38" t="n"/>
      <c r="D23" s="38" t="n"/>
    </row>
    <row r="24">
      <c r="A24" s="38" t="n"/>
      <c r="B24" s="38" t="n"/>
      <c r="C24" s="38" t="n"/>
      <c r="D24" s="38" t="n"/>
    </row>
    <row r="25">
      <c r="A25" s="38" t="n"/>
      <c r="B25" s="38" t="n"/>
      <c r="C25" s="38" t="n"/>
      <c r="D25" s="38" t="n"/>
    </row>
    <row r="26">
      <c r="A26" s="38" t="n"/>
      <c r="B26" s="38" t="n"/>
      <c r="C26" s="38" t="n"/>
      <c r="D26" s="38" t="n"/>
    </row>
    <row r="27">
      <c r="A27" s="38" t="n"/>
      <c r="B27" s="38" t="n"/>
      <c r="C27" s="38" t="n"/>
      <c r="D27" s="38" t="n"/>
    </row>
    <row r="28">
      <c r="A28" s="38" t="n"/>
      <c r="B28" s="38" t="n"/>
      <c r="C28" s="38" t="n"/>
      <c r="D28" s="38" t="n"/>
    </row>
    <row r="30" ht="24" customHeight="1">
      <c r="A30" s="3" t="inlineStr">
        <is>
          <t>REFRESH CADENCE</t>
        </is>
      </c>
      <c r="B30" s="23" t="n"/>
      <c r="C30" s="23" t="n"/>
      <c r="D30" s="23" t="n"/>
    </row>
    <row r="31" ht="22" customHeight="1">
      <c r="A31" s="8" t="inlineStr">
        <is>
          <t>Cadence</t>
        </is>
      </c>
      <c r="B31" s="8" t="inlineStr">
        <is>
          <t>Months between reviews</t>
        </is>
      </c>
      <c r="C31" s="8" t="inlineStr">
        <is>
          <t>When to use it</t>
        </is>
      </c>
      <c r="D31" s="8" t="inlineStr"/>
    </row>
    <row r="32" ht="19" customHeight="1">
      <c r="A32" s="33" t="inlineStr">
        <is>
          <t>Monthly</t>
        </is>
      </c>
      <c r="B32" s="40" t="n">
        <v>1</v>
      </c>
      <c r="C32" s="11" t="inlineStr">
        <is>
          <t>Figures that move every month, such as NAV or month-end exposures.</t>
        </is>
      </c>
    </row>
    <row r="33" ht="19" customHeight="1">
      <c r="A33" s="33" t="inlineStr">
        <is>
          <t>Quarterly</t>
        </is>
      </c>
      <c r="B33" s="40" t="n">
        <v>3</v>
      </c>
      <c r="C33" s="11" t="inlineStr">
        <is>
          <t>Most AUM, headcount, client and performance figures.</t>
        </is>
      </c>
    </row>
    <row r="34" ht="19" customHeight="1">
      <c r="A34" s="33" t="inlineStr">
        <is>
          <t>Semi-annual</t>
        </is>
      </c>
      <c r="B34" s="40" t="n">
        <v>6</v>
      </c>
      <c r="C34" s="11" t="inlineStr">
        <is>
          <t>Figures your firm only refreshes twice a year.</t>
        </is>
      </c>
    </row>
    <row r="35" ht="19" customHeight="1">
      <c r="A35" s="33" t="inlineStr">
        <is>
          <t>Annual</t>
        </is>
      </c>
      <c r="B35" s="40" t="n">
        <v>12</v>
      </c>
      <c r="C35" s="11" t="inlineStr">
        <is>
          <t>Policies, insurance, ESG reporting, audited accounts, year-end histories.</t>
        </is>
      </c>
    </row>
    <row r="36" ht="32" customHeight="1">
      <c r="A36" s="33" t="inlineStr">
        <is>
          <t>On change</t>
        </is>
      </c>
      <c r="B36" s="40" t="n">
        <v>3</v>
      </c>
      <c r="C36" s="11" t="inlineStr">
        <is>
          <t>Facts that change only when something happens (a new regulator, a departure). Never marked stale, but due for confirmation every 3 months.</t>
        </is>
      </c>
    </row>
    <row r="38" ht="24" customHeight="1">
      <c r="A38" s="3" t="inlineStr">
        <is>
          <t>LEVELS</t>
        </is>
      </c>
      <c r="B38" s="23" t="n"/>
      <c r="C38" s="23" t="n"/>
      <c r="D38" s="23" t="n"/>
    </row>
    <row r="39" ht="22" customHeight="1">
      <c r="A39" s="8" t="inlineStr">
        <is>
          <t>Level</t>
        </is>
      </c>
      <c r="B39" s="8" t="inlineStr">
        <is>
          <t>Use it for</t>
        </is>
      </c>
      <c r="C39" s="8" t="inlineStr"/>
      <c r="D39" s="8" t="inlineStr"/>
    </row>
    <row r="40">
      <c r="A40" s="33" t="inlineStr">
        <is>
          <t>Firm</t>
        </is>
      </c>
      <c r="B40" s="39" t="inlineStr">
        <is>
          <t>True for the whole firm: firm AUM, headcount, ownership, policies.</t>
        </is>
      </c>
      <c r="C40" s="38" t="n"/>
    </row>
    <row r="41">
      <c r="A41" s="33" t="inlineStr">
        <is>
          <t>Strategy</t>
        </is>
      </c>
      <c r="B41" s="39" t="inlineStr">
        <is>
          <t>One investment strategy or product, across all its vehicles and accounts.</t>
        </is>
      </c>
      <c r="C41" s="38" t="n"/>
    </row>
    <row r="42">
      <c r="A42" s="33" t="inlineStr">
        <is>
          <t>Fund</t>
        </is>
      </c>
      <c r="B42" s="39" t="inlineStr">
        <is>
          <t>One fund or fund generation.</t>
        </is>
      </c>
      <c r="C42" s="38" t="n"/>
    </row>
    <row r="43">
      <c r="A43" s="33" t="inlineStr">
        <is>
          <t>Vehicle</t>
        </is>
      </c>
      <c r="B43" s="39" t="inlineStr">
        <is>
          <t>One vehicle in a fund structure: a feeder, parallel fund, share class or separate account.</t>
        </is>
      </c>
      <c r="C43" s="38" t="n"/>
    </row>
    <row r="45" ht="24" customHeight="1">
      <c r="A45" s="3" t="inlineStr">
        <is>
          <t>WHERE FIGURES ARE USED</t>
        </is>
      </c>
      <c r="B45" s="23" t="n"/>
      <c r="C45" s="23" t="n"/>
      <c r="D45" s="23" t="n"/>
    </row>
    <row r="46">
      <c r="A46" s="22" t="inlineStr">
        <is>
          <t>These names become the 'where it is used' column headings on the Data Points tab. Rename them to match your own documents and databases.</t>
        </is>
      </c>
    </row>
    <row r="47" ht="22" customHeight="1">
      <c r="A47" s="8" t="inlineStr">
        <is>
          <t>Document or database</t>
        </is>
      </c>
      <c r="B47" s="8" t="inlineStr">
        <is>
          <t>Notes</t>
        </is>
      </c>
      <c r="C47" s="8" t="inlineStr"/>
      <c r="D47" s="8" t="inlineStr"/>
    </row>
    <row r="48">
      <c r="A48" s="33" t="inlineStr">
        <is>
          <t>Firm standard DDQ</t>
        </is>
      </c>
      <c r="B48" s="39" t="inlineStr">
        <is>
          <t>The firm-level DDQ you send to most investors.</t>
        </is>
      </c>
      <c r="C48" s="38" t="n"/>
    </row>
    <row r="49">
      <c r="A49" s="33" t="inlineStr">
        <is>
          <t>Fund and strategy DDQs</t>
        </is>
      </c>
      <c r="B49" s="39" t="inlineStr">
        <is>
          <t>Fund-specific DDQs, including ILPA-format DDQs.</t>
        </is>
      </c>
      <c r="C49" s="38" t="n"/>
    </row>
    <row r="50">
      <c r="A50" s="33" t="inlineStr">
        <is>
          <t>RFP answer library</t>
        </is>
      </c>
      <c r="B50" s="39" t="inlineStr">
        <is>
          <t>Approved answers used for institutional RFPs.</t>
        </is>
      </c>
      <c r="C50" s="38" t="n"/>
    </row>
    <row r="51">
      <c r="A51" s="33" t="inlineStr">
        <is>
          <t>Consultant databases</t>
        </is>
      </c>
      <c r="B51" s="39" t="inlineStr">
        <is>
          <t>Callan, Mercer, Aon, WTW, eVestment and similar. Split into one column per database if you prefer.</t>
        </is>
      </c>
      <c r="C51" s="38" t="n"/>
    </row>
    <row r="52">
      <c r="A52" s="33" t="inlineStr">
        <is>
          <t>ESG questionnaires</t>
        </is>
      </c>
      <c r="B52" s="39" t="inlineStr">
        <is>
          <t>Responsible investment and climate questionnaires.</t>
        </is>
      </c>
      <c r="C52" s="38" t="n"/>
    </row>
    <row r="53">
      <c r="A53" s="33" t="inlineStr">
        <is>
          <t>Operational due diligence</t>
        </is>
      </c>
      <c r="B53" s="39" t="inlineStr">
        <is>
          <t>ODD questionnaires and onsite packs.</t>
        </is>
      </c>
      <c r="C53" s="38" t="n"/>
    </row>
    <row r="54">
      <c r="A54" s="33" t="inlineStr">
        <is>
          <t>Pitch books and factsheets</t>
        </is>
      </c>
      <c r="B54" s="39" t="inlineStr">
        <is>
          <t>Marketing materials that repeat the same figures.</t>
        </is>
      </c>
      <c r="C54" s="38" t="n"/>
    </row>
    <row r="55">
      <c r="A55" s="33" t="inlineStr">
        <is>
          <t>Investor reports and website</t>
        </is>
      </c>
      <c r="B55" s="39" t="inlineStr">
        <is>
          <t>Quarterly letters, investor portal, public website.</t>
        </is>
      </c>
      <c r="C55" s="38" t="n"/>
    </row>
    <row r="56">
      <c r="A56" s="33" t="n"/>
      <c r="B56" s="39" t="inlineStr">
        <is>
          <t>Add your own.</t>
        </is>
      </c>
      <c r="C56" s="38" t="n"/>
    </row>
    <row r="57">
      <c r="A57" s="33" t="n"/>
      <c r="B57" s="39" t="inlineStr">
        <is>
          <t>Add your own.</t>
        </is>
      </c>
      <c r="C57" s="38" t="n"/>
    </row>
    <row r="59" ht="24" customHeight="1">
      <c r="A59" s="3" t="inlineStr">
        <is>
          <t>CATEGORIES</t>
        </is>
      </c>
      <c r="B59" s="23" t="n"/>
      <c r="C59" s="23" t="n"/>
      <c r="D59" s="23" t="n"/>
    </row>
    <row r="60">
      <c r="A60" s="28" t="inlineStr">
        <is>
          <t>Firm and ownership</t>
        </is>
      </c>
    </row>
    <row r="61">
      <c r="A61" s="28" t="inlineStr">
        <is>
          <t>Assets under management</t>
        </is>
      </c>
    </row>
    <row r="62">
      <c r="A62" s="28" t="inlineStr">
        <is>
          <t>Clients</t>
        </is>
      </c>
    </row>
    <row r="63">
      <c r="A63" s="28" t="inlineStr">
        <is>
          <t>People</t>
        </is>
      </c>
    </row>
    <row r="64">
      <c r="A64" s="28" t="inlineStr">
        <is>
          <t>Performance and track record</t>
        </is>
      </c>
    </row>
    <row r="65">
      <c r="A65" s="28" t="inlineStr">
        <is>
          <t>Funds and vehicles</t>
        </is>
      </c>
    </row>
    <row r="66">
      <c r="A66" s="28" t="inlineStr">
        <is>
          <t>Operations and service providers</t>
        </is>
      </c>
    </row>
    <row r="67">
      <c r="A67" s="28" t="inlineStr">
        <is>
          <t>Regulatory and compliance</t>
        </is>
      </c>
    </row>
    <row r="68">
      <c r="A68" s="28" t="inlineStr">
        <is>
          <t>ESG and responsible investment</t>
        </is>
      </c>
    </row>
    <row r="70" ht="24" customHeight="1">
      <c r="A70" s="3" t="inlineStr">
        <is>
          <t>QUESTIONNAIRE TYPES</t>
        </is>
      </c>
      <c r="B70" s="23" t="n"/>
      <c r="C70" s="23" t="n"/>
      <c r="D70" s="23" t="n"/>
    </row>
    <row r="71">
      <c r="A71" s="28" t="inlineStr">
        <is>
          <t>Firm standard DDQ</t>
        </is>
      </c>
    </row>
    <row r="72">
      <c r="A72" s="28" t="inlineStr">
        <is>
          <t>Fund or strategy DDQ</t>
        </is>
      </c>
    </row>
    <row r="73">
      <c r="A73" s="28" t="inlineStr">
        <is>
          <t>Consultant database update</t>
        </is>
      </c>
    </row>
    <row r="74">
      <c r="A74" s="28" t="inlineStr">
        <is>
          <t>Consultant RFP or questionnaire</t>
        </is>
      </c>
    </row>
    <row r="75">
      <c r="A75" s="28" t="inlineStr">
        <is>
          <t>ESG questionnaire</t>
        </is>
      </c>
    </row>
    <row r="76">
      <c r="A76" s="28" t="inlineStr">
        <is>
          <t>Operational due diligence</t>
        </is>
      </c>
    </row>
    <row r="77">
      <c r="A77" s="28" t="inlineStr">
        <is>
          <t>Investor-specific DDQ</t>
        </is>
      </c>
    </row>
    <row r="78">
      <c r="A78" s="28" t="inlineStr">
        <is>
          <t>Other</t>
        </is>
      </c>
    </row>
    <row r="80" ht="24" customHeight="1">
      <c r="A80" s="3" t="inlineStr">
        <is>
          <t>QUESTIONNAIRE CADENCE</t>
        </is>
      </c>
      <c r="B80" s="23" t="n"/>
      <c r="C80" s="23" t="n"/>
      <c r="D80" s="23" t="n"/>
    </row>
    <row r="81">
      <c r="A81" s="28" t="inlineStr">
        <is>
          <t>Monthly</t>
        </is>
      </c>
    </row>
    <row r="82">
      <c r="A82" s="28" t="inlineStr">
        <is>
          <t>Quarterly</t>
        </is>
      </c>
    </row>
    <row r="83">
      <c r="A83" s="28" t="inlineStr">
        <is>
          <t>Semi-annual</t>
        </is>
      </c>
    </row>
    <row r="84">
      <c r="A84" s="28" t="inlineStr">
        <is>
          <t>Annual</t>
        </is>
      </c>
    </row>
    <row r="85">
      <c r="A85" s="28" t="inlineStr">
        <is>
          <t>Per request</t>
        </is>
      </c>
    </row>
    <row r="87" ht="24" customHeight="1">
      <c r="A87" s="3" t="inlineStr">
        <is>
          <t>QUESTIONNAIRE STATUS</t>
        </is>
      </c>
      <c r="B87" s="23" t="n"/>
      <c r="C87" s="23" t="n"/>
      <c r="D87" s="23" t="n"/>
    </row>
    <row r="88">
      <c r="A88" s="28" t="inlineStr">
        <is>
          <t>Not started</t>
        </is>
      </c>
    </row>
    <row r="89">
      <c r="A89" s="28" t="inlineStr">
        <is>
          <t>In progress</t>
        </is>
      </c>
    </row>
    <row r="90">
      <c r="A90" s="28" t="inlineStr">
        <is>
          <t>In review</t>
        </is>
      </c>
    </row>
    <row r="91">
      <c r="A91" s="28" t="inlineStr">
        <is>
          <t>Submitted</t>
        </is>
      </c>
    </row>
    <row r="93" ht="24" customHeight="1">
      <c r="A93" s="3" t="inlineStr">
        <is>
          <t>YES / NO</t>
        </is>
      </c>
      <c r="B93" s="23" t="n"/>
      <c r="C93" s="23" t="n"/>
      <c r="D93" s="23" t="n"/>
    </row>
    <row r="94">
      <c r="A94" s="28" t="inlineStr">
        <is>
          <t>Yes</t>
        </is>
      </c>
    </row>
    <row r="95">
      <c r="A95" s="28" t="inlineStr">
        <is>
          <t>No</t>
        </is>
      </c>
    </row>
  </sheetData>
  <mergeCells count="15">
    <mergeCell ref="B55:C55"/>
    <mergeCell ref="B52:C52"/>
    <mergeCell ref="B48:C48"/>
    <mergeCell ref="B54:C54"/>
    <mergeCell ref="B51:C51"/>
    <mergeCell ref="B42:C42"/>
    <mergeCell ref="B56:C56"/>
    <mergeCell ref="B50:C50"/>
    <mergeCell ref="A2:D2"/>
    <mergeCell ref="B40:C40"/>
    <mergeCell ref="B41:C41"/>
    <mergeCell ref="B57:C57"/>
    <mergeCell ref="B49:C49"/>
    <mergeCell ref="B53:C53"/>
    <mergeCell ref="B43:C43"/>
  </mergeCells>
  <printOptions gridLines="0"/>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AutoRFP.ai</dc:creator>
  <dc:title>Quarter-End Data Refresh Register for Asset Manager DDQs and RFPs</dc:title>
  <dc:subject>Keep AUM, headcount, performance and other changing figures current across DDQs, RFPs and consultant databases</dc:subject>
  <dcterms:created xsi:type="dcterms:W3CDTF">2026-11-05T04:03:31Z</dcterms:created>
  <dcterms:modified xsi:type="dcterms:W3CDTF">2026-11-05T04:03:32Z</dcterms:modified>
</cp:coreProperties>
</file>